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2\"/>
    </mc:Choice>
  </mc:AlternateContent>
  <xr:revisionPtr revIDLastSave="0" documentId="13_ncr:1_{63B66BEB-9D3A-4A48-A2D5-F4046BEB49F1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biurowe 2021r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I15" i="1" s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I65" i="1" s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I88" i="1" s="1"/>
  <c r="H89" i="1"/>
  <c r="H90" i="1"/>
  <c r="H91" i="1"/>
  <c r="H92" i="1"/>
  <c r="H93" i="1"/>
  <c r="H94" i="1"/>
  <c r="H6" i="1"/>
  <c r="F7" i="1"/>
  <c r="F8" i="1"/>
  <c r="F9" i="1"/>
  <c r="F10" i="1"/>
  <c r="F11" i="1"/>
  <c r="F12" i="1"/>
  <c r="F13" i="1"/>
  <c r="F14" i="1"/>
  <c r="I14" i="1" s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I30" i="1" s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I86" i="1" s="1"/>
  <c r="F87" i="1"/>
  <c r="F88" i="1"/>
  <c r="F89" i="1"/>
  <c r="F90" i="1"/>
  <c r="F91" i="1"/>
  <c r="F92" i="1"/>
  <c r="F93" i="1"/>
  <c r="F94" i="1"/>
  <c r="F6" i="1"/>
  <c r="D89" i="1"/>
  <c r="D85" i="1"/>
  <c r="I80" i="1"/>
  <c r="D73" i="1"/>
  <c r="D72" i="1"/>
  <c r="I70" i="1"/>
  <c r="I69" i="1"/>
  <c r="I67" i="1"/>
  <c r="D66" i="1"/>
  <c r="D64" i="1"/>
  <c r="D62" i="1"/>
  <c r="D61" i="1"/>
  <c r="I60" i="1"/>
  <c r="D58" i="1"/>
  <c r="D49" i="1"/>
  <c r="D48" i="1"/>
  <c r="I45" i="1"/>
  <c r="D43" i="1"/>
  <c r="D42" i="1"/>
  <c r="I41" i="1"/>
  <c r="D40" i="1"/>
  <c r="D39" i="1"/>
  <c r="D38" i="1"/>
  <c r="I37" i="1"/>
  <c r="I35" i="1"/>
  <c r="I34" i="1"/>
  <c r="I33" i="1"/>
  <c r="I32" i="1"/>
  <c r="I29" i="1"/>
  <c r="D28" i="1"/>
  <c r="D27" i="1"/>
  <c r="I27" i="1" s="1"/>
  <c r="D26" i="1"/>
  <c r="I25" i="1"/>
  <c r="I24" i="1"/>
  <c r="D18" i="1"/>
  <c r="I17" i="1"/>
  <c r="I16" i="1"/>
  <c r="D13" i="1"/>
  <c r="I10" i="1"/>
  <c r="I8" i="1"/>
  <c r="I84" i="1" l="1"/>
  <c r="I76" i="1"/>
  <c r="I68" i="1"/>
  <c r="I36" i="1"/>
  <c r="I12" i="1"/>
  <c r="I87" i="1"/>
  <c r="I71" i="1"/>
  <c r="I31" i="1"/>
  <c r="I23" i="1"/>
  <c r="I74" i="1"/>
  <c r="I58" i="1"/>
  <c r="I43" i="1"/>
  <c r="I19" i="1"/>
  <c r="I50" i="1"/>
  <c r="I93" i="1"/>
  <c r="I47" i="1"/>
  <c r="I63" i="1"/>
  <c r="I56" i="1"/>
  <c r="I82" i="1"/>
  <c r="I91" i="1"/>
  <c r="I54" i="1"/>
  <c r="I21" i="1"/>
  <c r="I52" i="1"/>
  <c r="I78" i="1"/>
  <c r="I9" i="1"/>
  <c r="I42" i="1"/>
  <c r="I18" i="1"/>
  <c r="I28" i="1"/>
  <c r="I51" i="1"/>
  <c r="I55" i="1"/>
  <c r="I62" i="1"/>
  <c r="I66" i="1"/>
  <c r="I22" i="1"/>
  <c r="I48" i="1"/>
  <c r="I13" i="1"/>
  <c r="I26" i="1"/>
  <c r="I92" i="1"/>
  <c r="I38" i="1"/>
  <c r="I49" i="1"/>
  <c r="I53" i="1"/>
  <c r="I57" i="1"/>
  <c r="I64" i="1"/>
  <c r="I72" i="1"/>
  <c r="I6" i="1"/>
  <c r="I20" i="1"/>
  <c r="I39" i="1"/>
  <c r="I61" i="1"/>
  <c r="I73" i="1"/>
  <c r="I85" i="1"/>
  <c r="I89" i="1"/>
  <c r="I7" i="1"/>
  <c r="I40" i="1"/>
  <c r="I90" i="1"/>
  <c r="I94" i="1"/>
  <c r="I44" i="1"/>
  <c r="I46" i="1"/>
  <c r="I59" i="1"/>
  <c r="I75" i="1"/>
  <c r="I77" i="1"/>
  <c r="I79" i="1"/>
  <c r="I81" i="1"/>
  <c r="I83" i="1"/>
  <c r="F95" i="1"/>
  <c r="H95" i="1" l="1"/>
  <c r="I11" i="1"/>
  <c r="I95" i="1" s="1"/>
</calcChain>
</file>

<file path=xl/sharedStrings.xml><?xml version="1.0" encoding="utf-8"?>
<sst xmlns="http://schemas.openxmlformats.org/spreadsheetml/2006/main" count="280" uniqueCount="193">
  <si>
    <t>L.P.</t>
  </si>
  <si>
    <t>Produkt Nazwa</t>
  </si>
  <si>
    <t xml:space="preserve">cena jed. netto </t>
  </si>
  <si>
    <t>wartość netto</t>
  </si>
  <si>
    <t>stawka VAT</t>
  </si>
  <si>
    <t>VAT 23%</t>
  </si>
  <si>
    <t>Wartość brutto</t>
  </si>
  <si>
    <t>1.</t>
  </si>
  <si>
    <t>Centrum Edukacji Zawodowej I Ustawicznej "Kopernik</t>
  </si>
  <si>
    <t xml:space="preserve">Bateria Alkaliczna Energizer 6LR61 9V </t>
  </si>
  <si>
    <t>2.</t>
  </si>
  <si>
    <t>Bateria Energizer Max Plus 9V 6Lr61 522</t>
  </si>
  <si>
    <t>3.</t>
  </si>
  <si>
    <t>Baterie Alkaliczne Philips AA/LR6 1.5V opk. 4 szt.</t>
  </si>
  <si>
    <t>4.</t>
  </si>
  <si>
    <t>Baterie Alkaliczne Platinet AAA/LR03 1.5V opk. 4 szt.</t>
  </si>
  <si>
    <t>5.</t>
  </si>
  <si>
    <t>Baterie PHILIPS A76/LR44 1.5V szt.</t>
  </si>
  <si>
    <t>6.</t>
  </si>
  <si>
    <t>Bloczek Samoprzylepny 51x76mm 100szt żółty 14047511-06 Q-Connect</t>
  </si>
  <si>
    <t>7.</t>
  </si>
  <si>
    <t>Bloczek Samoprzylepny 76x76mm 100szt żółty 14047611-06  Office Products</t>
  </si>
  <si>
    <t>8.</t>
  </si>
  <si>
    <t>Brulion A4 96k, kratka Budget 60g</t>
  </si>
  <si>
    <t>9.</t>
  </si>
  <si>
    <t>Cienkopis Taurus Grand Czarny F-104 GR-280 Szpital</t>
  </si>
  <si>
    <t>10.</t>
  </si>
  <si>
    <t xml:space="preserve">Cienkopis Taurus Grand Czerwony F-104 GR-280 </t>
  </si>
  <si>
    <t>11.</t>
  </si>
  <si>
    <t>Cienkopis Taurus Grand Niebieski F-104 GR-280</t>
  </si>
  <si>
    <t>12.</t>
  </si>
  <si>
    <t>Cienkopis Taurus Grand Zielony F-104 GR-280 Szpital</t>
  </si>
  <si>
    <t>13.</t>
  </si>
  <si>
    <t>Długopis ze Skuwką Fleksi Czarny 0,7 mm50</t>
  </si>
  <si>
    <t>14.</t>
  </si>
  <si>
    <t>Długopis ze Skuwką Flexi Czerwony 0,7 mm. 815893 Penmate</t>
  </si>
  <si>
    <t>15.</t>
  </si>
  <si>
    <t>Długopis ze Skuwką Flexi Niebieski 0,7 mm. 814407 Penmate</t>
  </si>
  <si>
    <t>16.</t>
  </si>
  <si>
    <t>Długopis ze skuwką Orange czerwony BIC</t>
  </si>
  <si>
    <t>17.</t>
  </si>
  <si>
    <t>Długopis ze skuwką Orange niebieski BIC</t>
  </si>
  <si>
    <t>18.</t>
  </si>
  <si>
    <t>Druk Polecenie Wyjazdu Służbowego A5 Os -6</t>
  </si>
  <si>
    <t>19.</t>
  </si>
  <si>
    <t>Długopis ze skuwką Orange zielony BIC</t>
  </si>
  <si>
    <t>20.</t>
  </si>
  <si>
    <t>Druk KP A6 K-28 Sieradzki bloczek</t>
  </si>
  <si>
    <t>21.</t>
  </si>
  <si>
    <t>Druk Księga Druków Ścislego Zarachowania A4 RR-20</t>
  </si>
  <si>
    <t>22.</t>
  </si>
  <si>
    <t>Dziennik korespondencyjny A4 192k Czarny</t>
  </si>
  <si>
    <t>23.</t>
  </si>
  <si>
    <t>Dziurkacz 603 Taurus 25 kartek</t>
  </si>
  <si>
    <t>24.</t>
  </si>
  <si>
    <t>Etykiety folowe termotranserowe do drukarki Bixol;on</t>
  </si>
  <si>
    <t>25.</t>
  </si>
  <si>
    <t>Folia Do Laminowania A4 100mic opk 100szt  216x303 20325425-90 Office</t>
  </si>
  <si>
    <t>26.</t>
  </si>
  <si>
    <t>Folia Z Do Faxu Panasonic KX-FP207 KXFA52S</t>
  </si>
  <si>
    <t>27.</t>
  </si>
  <si>
    <t>Gumka do ścierania. Super miękka w kartonowej osłonce</t>
  </si>
  <si>
    <t>28.</t>
  </si>
  <si>
    <t>29.</t>
  </si>
  <si>
    <t>Kalendarz Biurkowy Notatnikowy Poziomy 2022 S507</t>
  </si>
  <si>
    <t>30.</t>
  </si>
  <si>
    <t xml:space="preserve">Kalkulator biurowy, wyświetlacz: 12 pozycji, zasilanie: słoneczno- bateryjne, funkcja wyznaczania miejsc dziesiętnych, obliczanie sumy końcowej (GT), wymiary: wysokość 2.7cm, szerokość 15cm, głębokość: 20cm.   </t>
  </si>
  <si>
    <t>31.</t>
  </si>
  <si>
    <t>Klej w sztyfcie 25g Donau opak. 12 szt</t>
  </si>
  <si>
    <t>32.</t>
  </si>
  <si>
    <t>Klipy archiwizacyjne opk 100 szt. 00895x Fellowes</t>
  </si>
  <si>
    <t>33.</t>
  </si>
  <si>
    <t>Klipy Do Akt 25mm Opk.12szt.BIC 9039 Taurus</t>
  </si>
  <si>
    <t>34.</t>
  </si>
  <si>
    <t xml:space="preserve">Klipy Do Akt 32mm opk 12szt Taurus </t>
  </si>
  <si>
    <t>35.</t>
  </si>
  <si>
    <t>Koperta C4 HK RBD Biała 130g 2137, szt. ; w opak. 100szt</t>
  </si>
  <si>
    <t>36.</t>
  </si>
  <si>
    <t>Koperta C4 SK Biała Opk. 50szt  Folia A&amp;G</t>
  </si>
  <si>
    <t>37.</t>
  </si>
  <si>
    <t>Koperta C5 SK Biała Opk. 50szt. Folia A&amp;G</t>
  </si>
  <si>
    <t>38.</t>
  </si>
  <si>
    <t>Koperta C6 SK Biała opk. 50szt. Folia A&amp;G</t>
  </si>
  <si>
    <t>39.</t>
  </si>
  <si>
    <t>Korektor w długopisie, pojemność 8 ml, metalowa końcówka, szybkoschnący</t>
  </si>
  <si>
    <t>40.</t>
  </si>
  <si>
    <t>koszulka na dokumenty A3 pozioma OPK. 10szt.</t>
  </si>
  <si>
    <t>41.</t>
  </si>
  <si>
    <t>Koszulka na dokumenty A5 groszkowa opakowanie 100szt Q-connect KF15634</t>
  </si>
  <si>
    <t>42.</t>
  </si>
  <si>
    <t>Koszulki na CD/DVD wykonane z folii groszkowej PVC 100 mic, w kształcie koperty, boczną perforację umożliwiająca wpięcie do klasera CD/DVD lub segregatora</t>
  </si>
  <si>
    <t>43.</t>
  </si>
  <si>
    <t>Koszulki na dokumenty A4, grubość folii 50 mic, krystaliczna, otwory pasujące do każdego segregatora, opakowane : 100 szt.</t>
  </si>
  <si>
    <t>44.</t>
  </si>
  <si>
    <t>Kreda Niepyląca Biała 100szt Toma</t>
  </si>
  <si>
    <t>45.</t>
  </si>
  <si>
    <t>Listwy Wsuwane 60k. 6mm. x 29.7 cm. opk. 50 szt. Czarne Opus</t>
  </si>
  <si>
    <t>46.</t>
  </si>
  <si>
    <t xml:space="preserve">Marker Do Tablic Suchościeralnych Czarny Gigant Kamet </t>
  </si>
  <si>
    <t>47.</t>
  </si>
  <si>
    <t>Marker foliopis wodoodporny do pisania na wszelkich gładkich powierzchniach, np.: folia, papier fotograficzny, szkło płyty CD, grubość linii: 0,4 mm, tusz szybkoschnący o wysokim stopniu nieprzezroczystości, odporny na działanie promieni słonecznych, trwały, niezmywalny, kolor: czarny</t>
  </si>
  <si>
    <t>48.</t>
  </si>
  <si>
    <t>Nożyczki Biurowe 21cm 82-110238 SCI9111 Taurus</t>
  </si>
  <si>
    <t>49.</t>
  </si>
  <si>
    <t>Okładki Do Bindowania A4 150mic opk 100szt PVC O.clear Economy wierzch Opus</t>
  </si>
  <si>
    <t>50.</t>
  </si>
  <si>
    <t>Okładki Do Bindowania A4 opk 100szt Universal Spód opk Mix Kolor Opus</t>
  </si>
  <si>
    <t>51.</t>
  </si>
  <si>
    <t xml:space="preserve">Ołówek grafitowy sześciokątny z gumką, wkład - grafit,  twardość – HB, oprawa – drewno
</t>
  </si>
  <si>
    <t>52.</t>
  </si>
  <si>
    <t>Papier Ozdobny A4 Opk.20szt. Mix Wzorów Argo/Opus</t>
  </si>
  <si>
    <t>53.</t>
  </si>
  <si>
    <t xml:space="preserve">Papier Xero A3 80g Plano Universal </t>
  </si>
  <si>
    <t>54.</t>
  </si>
  <si>
    <t>Papier Xero A4 80g A500 Multilaser Papyrus, ryza – 500 ark.</t>
  </si>
  <si>
    <t>55.</t>
  </si>
  <si>
    <t>Papier xero A4 gramtura 160g/m2, papier biurowy barwiony w masie celulozowej, przeznaczony do drukarek atramentowych i laserowych, zastosowanie: broszury, ulotki, korespondencja wewnętrzna, zaproszenia, ilość: ryza – 250 ark., kolor: kremowy i piaskowy</t>
  </si>
  <si>
    <t>56.</t>
  </si>
  <si>
    <t>Pinezki Beczułki opk 50szt Pup 9203 Pup 9004 Taurus</t>
  </si>
  <si>
    <t>57.</t>
  </si>
  <si>
    <t>płyta DVD+R Intenso 4,7GB, op. 25szt.</t>
  </si>
  <si>
    <t>58.</t>
  </si>
  <si>
    <t>Pojemnik Magnetyczny na Spinacze 18184411-99 Office Product</t>
  </si>
  <si>
    <t>59.</t>
  </si>
  <si>
    <t xml:space="preserve">Przekładki papierowe wykonane z kartonu o gramaturze 190g/m2 do wpinania w pionie oraz w poziomie, dziurkowanie: 4 (dziurki w odstępie 80mm), rozmiar przekładki: 235x105mm 1/3 A4,  ilość: 100 szt/op, mix kolorów </t>
  </si>
  <si>
    <t>60.</t>
  </si>
  <si>
    <t>Rozszywacz Taurus 201/200</t>
  </si>
  <si>
    <t>61.</t>
  </si>
  <si>
    <t>samoprzylepne literki/cyferki 2cm 3cm Aider</t>
  </si>
  <si>
    <t>62.</t>
  </si>
  <si>
    <t>Segregator KBK PP 5 cm. Granatowy 06.070.6089</t>
  </si>
  <si>
    <t>63.</t>
  </si>
  <si>
    <t>Segregator KBK PP 7,5 cm. Czerwony 06.070.6091 625311</t>
  </si>
  <si>
    <t>64.</t>
  </si>
  <si>
    <t>Segregator KBK PP 7,5 cm. Zielony 06.070.6093 625312</t>
  </si>
  <si>
    <t>65.</t>
  </si>
  <si>
    <t>Segregator KBK PP 7,5 cm. Żółty 06.070.6095 625314</t>
  </si>
  <si>
    <t>66.</t>
  </si>
  <si>
    <t>Serwetki do dyspenserów 17x17cm opk.2000szt. Clarina</t>
  </si>
  <si>
    <t>67.</t>
  </si>
  <si>
    <t xml:space="preserve">Skoroszyt KBK A4 PVC z Europerforacją opk. 10 szt. </t>
  </si>
  <si>
    <t>68.</t>
  </si>
  <si>
    <t>Spinacz biurowy okrągły, galwanizowany z wygiętym noskiem  ułatwiającym spinanie dokumentów, opakowanie zawiera 100 sztuk, rozmiar: 50mm</t>
  </si>
  <si>
    <t>69.</t>
  </si>
  <si>
    <t>Spinacze Biurowe 28mm Seagul penword</t>
  </si>
  <si>
    <t>70.</t>
  </si>
  <si>
    <t>Szpilki zwykłe, galwanizowane, długość ok. 25 mm, opakowanie 50g</t>
  </si>
  <si>
    <t>71.</t>
  </si>
  <si>
    <t>Taśma dwustronna klejąca piankowa do mocowania lub montażu obiektów, grub. pianki: ok. 1,5mm, wymiary: szerokość 24mm x długość 5m</t>
  </si>
  <si>
    <t>72.</t>
  </si>
  <si>
    <t xml:space="preserve">Taśma dwustronna polipropylenowa wzmocniona na papierze silikonowanym, wymiar: szerokość 50mm x długość 10m, rodzaj kleju: kauczuk syntetyczny </t>
  </si>
  <si>
    <t>73.</t>
  </si>
  <si>
    <t>Taśma klejąca biurowa, przezroczysta, wykonana z polipropylenu 
grubość 40 mikronów ,pokryta emulsyjnym klejem akrylowym na bazie wody, substancja klejąca odporna na działanie światła, powłoka taśmy odporna na starzenie, wymiary: szerokość 24mm x długość 20m</t>
  </si>
  <si>
    <t>74.</t>
  </si>
  <si>
    <t>Taśma Pakowa Przezroczysta Akrylowa 48mm x 50m TPGA001T Dalpo/15025011-90 Office Products</t>
  </si>
  <si>
    <t>75.</t>
  </si>
  <si>
    <t>Teczka kopertowa na zatrzask A4 kolor</t>
  </si>
  <si>
    <t>76.</t>
  </si>
  <si>
    <t>Teczka papierowa biała wiązana A4 op. 50szt</t>
  </si>
  <si>
    <t>77.</t>
  </si>
  <si>
    <t xml:space="preserve">Temperówka pojedyncza metalowa, wykonana jest z grubego metalu, otwór na kredki i ołówki, otwór temperówki jest standardowych rozmiarów na 8 mm
</t>
  </si>
  <si>
    <t>78.</t>
  </si>
  <si>
    <t>Torebki strunowe Zipper 160x250 A100szt.</t>
  </si>
  <si>
    <t>79.</t>
  </si>
  <si>
    <t>Torebki strunowe Zipper 80x120 A100szt.</t>
  </si>
  <si>
    <t>80.</t>
  </si>
  <si>
    <t>Tusz do pieczątek czarny Taurus</t>
  </si>
  <si>
    <t>81.</t>
  </si>
  <si>
    <t>Tusz Do Pieczątek czerwony 32-340002 Taurus</t>
  </si>
  <si>
    <t>82.</t>
  </si>
  <si>
    <t>Zakładki indeksujące w 4 neonowych kolorach, wymiary: 20 x 50 mm, 4 kolory x 50 szt., wykonane z papieru, do zaznaczania wybranych fragmentów tekstu lub stron, nie pozostawiające śladów na klejonej powierzchni, do klejenia na różnych typach powierzchniach</t>
  </si>
  <si>
    <t>83.</t>
  </si>
  <si>
    <t>Zakreślacz fluorescencyjny, tusz na bazie wody, nierozmazujący się, jaskrawy, odporny na wysychanie, zakreślacz do pisania na wszystkich rodzajach papieru (również faksowym i samokopiującym, końcówka ścięta dająca możliwość pisania w trzech grubościach, wysoka przezroczystość tuszu, szerokość linii od 1mm do 5 mm, mix kolorów</t>
  </si>
  <si>
    <t>84.</t>
  </si>
  <si>
    <t>Zszywacz Do 30k 805 24/6 Taurus</t>
  </si>
  <si>
    <t>85.</t>
  </si>
  <si>
    <t>Zszywki 24/6 op.1000szt. Seagul Office</t>
  </si>
  <si>
    <t>86.</t>
  </si>
  <si>
    <t>Zszywacz Leitz do 30 k Sredni Nexxt Office 5500 Niebieski</t>
  </si>
  <si>
    <t>87.</t>
  </si>
  <si>
    <t>Zszywacz Leitz do 30 k Sredni Nexxt Office 5500 czerwony</t>
  </si>
  <si>
    <t>88.</t>
  </si>
  <si>
    <t>Klips Archiwizacyjny Z- Clip biały KF 14475 Q-Conect - 100szt op Wzmocniony metalem w środku</t>
  </si>
  <si>
    <t>89.</t>
  </si>
  <si>
    <t>Terminarz tygodniowy A4 Divas Mix Kol. Artsezon</t>
  </si>
  <si>
    <t>RAZEM</t>
  </si>
  <si>
    <t>Jedn. Miary</t>
  </si>
  <si>
    <t>szt.</t>
  </si>
  <si>
    <t>op.</t>
  </si>
  <si>
    <t>ryz.</t>
  </si>
  <si>
    <t xml:space="preserve">                                      ilość</t>
  </si>
  <si>
    <t>Część II - FORMULARZ CENOWY</t>
  </si>
  <si>
    <t>Załącznik Nr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</si>
</sst>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family val="2"/>
      <charset val="1"/>
    </font>
    <font>
      <sz val="9"/>
      <color rgb="FF000000"/>
      <name val="Times New Roman"/>
      <family val="1"/>
      <charset val="238"/>
    </font>
    <font>
      <b/>
      <sz val="14"/>
      <color rgb="FF000000"/>
      <name val="Arial"/>
      <family val="2"/>
      <charset val="238"/>
    </font>
    <font>
      <sz val="8"/>
      <color rgb="FFFFFFFF"/>
      <name val="Segoe UI"/>
      <family val="2"/>
      <charset val="238"/>
    </font>
    <font>
      <sz val="8"/>
      <color rgb="FF1E395B"/>
      <name val="Segoe UI"/>
      <family val="2"/>
      <charset val="238"/>
    </font>
    <font>
      <b/>
      <sz val="8"/>
      <color rgb="FF1E395B"/>
      <name val="Segoe UI"/>
      <family val="2"/>
      <charset val="238"/>
    </font>
    <font>
      <sz val="9"/>
      <color rgb="FF1E395B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8"/>
      <name val="Segoe UI"/>
      <family val="2"/>
      <charset val="238"/>
    </font>
    <font>
      <b/>
      <sz val="9"/>
      <color rgb="FF1E395B"/>
      <name val="Calibri"/>
      <family val="2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BFBFBF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</borders>
  <cellStyleXfs count="2">
    <xf numFmtId="0" fontId="0" fillId="0" borderId="0"/>
    <xf numFmtId="0" fontId="13" fillId="0" borderId="0"/>
  </cellStyleXfs>
  <cellXfs count="31">
    <xf numFmtId="0" fontId="0" fillId="0" borderId="0" xfId="0"/>
    <xf numFmtId="0" fontId="0" fillId="0" borderId="0" xfId="0"/>
    <xf numFmtId="49" fontId="4" fillId="0" borderId="1" xfId="0" applyNumberFormat="1" applyFont="1" applyBorder="1" applyAlignment="1">
      <alignment horizontal="left" vertical="top" readingOrder="1"/>
    </xf>
    <xf numFmtId="4" fontId="8" fillId="0" borderId="2" xfId="0" applyNumberFormat="1" applyFont="1" applyBorder="1"/>
    <xf numFmtId="4" fontId="7" fillId="0" borderId="2" xfId="0" applyNumberFormat="1" applyFont="1" applyBorder="1"/>
    <xf numFmtId="4" fontId="9" fillId="4" borderId="2" xfId="0" applyNumberFormat="1" applyFont="1" applyFill="1" applyBorder="1" applyAlignment="1" applyProtection="1">
      <alignment vertical="top"/>
      <protection locked="0"/>
    </xf>
    <xf numFmtId="4" fontId="9" fillId="0" borderId="2" xfId="0" applyNumberFormat="1" applyFont="1" applyBorder="1" applyAlignment="1">
      <alignment vertical="top"/>
    </xf>
    <xf numFmtId="4" fontId="9" fillId="0" borderId="2" xfId="0" applyNumberFormat="1" applyFont="1" applyBorder="1"/>
    <xf numFmtId="4" fontId="10" fillId="0" borderId="2" xfId="0" applyNumberFormat="1" applyFont="1" applyBorder="1"/>
    <xf numFmtId="4" fontId="8" fillId="0" borderId="2" xfId="0" applyNumberFormat="1" applyFont="1" applyBorder="1" applyAlignment="1">
      <alignment horizontal="right"/>
    </xf>
    <xf numFmtId="4" fontId="8" fillId="0" borderId="2" xfId="0" applyNumberFormat="1" applyFont="1" applyBorder="1"/>
    <xf numFmtId="4" fontId="7" fillId="0" borderId="2" xfId="0" applyNumberFormat="1" applyFont="1" applyBorder="1"/>
    <xf numFmtId="4" fontId="7" fillId="3" borderId="2" xfId="0" applyNumberFormat="1" applyFont="1" applyFill="1" applyBorder="1"/>
    <xf numFmtId="4" fontId="8" fillId="3" borderId="2" xfId="0" applyNumberFormat="1" applyFont="1" applyFill="1" applyBorder="1"/>
    <xf numFmtId="4" fontId="8" fillId="3" borderId="3" xfId="0" applyNumberFormat="1" applyFont="1" applyFill="1" applyBorder="1" applyAlignment="1">
      <alignment horizontal="right" vertical="center" readingOrder="1"/>
    </xf>
    <xf numFmtId="49" fontId="12" fillId="3" borderId="2" xfId="0" applyNumberFormat="1" applyFont="1" applyFill="1" applyBorder="1" applyAlignment="1">
      <alignment horizontal="left" vertical="top" readingOrder="1"/>
    </xf>
    <xf numFmtId="49" fontId="5" fillId="2" borderId="2" xfId="0" applyNumberFormat="1" applyFont="1" applyFill="1" applyBorder="1" applyAlignment="1">
      <alignment horizontal="left" vertical="top" wrapText="1" readingOrder="1"/>
    </xf>
    <xf numFmtId="49" fontId="5" fillId="2" borderId="2" xfId="0" applyNumberFormat="1" applyFont="1" applyFill="1" applyBorder="1" applyAlignment="1">
      <alignment horizontal="left" vertical="center" wrapText="1" readingOrder="1"/>
    </xf>
    <xf numFmtId="49" fontId="5" fillId="2" borderId="2" xfId="0" applyNumberFormat="1" applyFont="1" applyFill="1" applyBorder="1" applyAlignment="1">
      <alignment horizontal="left" vertical="center" readingOrder="1"/>
    </xf>
    <xf numFmtId="49" fontId="3" fillId="0" borderId="4" xfId="0" applyNumberFormat="1" applyFont="1" applyFill="1" applyBorder="1" applyAlignment="1">
      <alignment horizontal="left" vertical="top" readingOrder="1"/>
    </xf>
    <xf numFmtId="49" fontId="4" fillId="0" borderId="1" xfId="0" applyNumberFormat="1" applyFont="1" applyFill="1" applyBorder="1" applyAlignment="1">
      <alignment horizontal="left" vertical="top" readingOrder="1"/>
    </xf>
    <xf numFmtId="49" fontId="6" fillId="0" borderId="2" xfId="0" applyNumberFormat="1" applyFont="1" applyFill="1" applyBorder="1" applyAlignment="1">
      <alignment horizontal="left" vertical="top" readingOrder="1"/>
    </xf>
    <xf numFmtId="4" fontId="7" fillId="0" borderId="3" xfId="0" applyNumberFormat="1" applyFont="1" applyFill="1" applyBorder="1" applyAlignment="1">
      <alignment horizontal="right" vertical="center" readingOrder="1"/>
    </xf>
    <xf numFmtId="49" fontId="10" fillId="0" borderId="2" xfId="0" applyNumberFormat="1" applyFont="1" applyFill="1" applyBorder="1" applyAlignment="1">
      <alignment horizontal="left" vertical="top" wrapText="1" readingOrder="1"/>
    </xf>
    <xf numFmtId="4" fontId="10" fillId="0" borderId="3" xfId="0" applyNumberFormat="1" applyFont="1" applyFill="1" applyBorder="1" applyAlignment="1">
      <alignment horizontal="right" vertical="center" readingOrder="1"/>
    </xf>
    <xf numFmtId="49" fontId="6" fillId="0" borderId="2" xfId="0" applyNumberFormat="1" applyFont="1" applyFill="1" applyBorder="1" applyAlignment="1">
      <alignment horizontal="left" vertical="top" wrapText="1" readingOrder="1"/>
    </xf>
    <xf numFmtId="49" fontId="11" fillId="0" borderId="2" xfId="0" applyNumberFormat="1" applyFont="1" applyFill="1" applyBorder="1" applyAlignment="1">
      <alignment horizontal="left" vertical="top" wrapText="1" readingOrder="1"/>
    </xf>
    <xf numFmtId="49" fontId="5" fillId="2" borderId="1" xfId="0" applyNumberFormat="1" applyFont="1" applyFill="1" applyBorder="1" applyAlignment="1">
      <alignment horizontal="left" vertical="center" readingOrder="1"/>
    </xf>
    <xf numFmtId="0" fontId="15" fillId="0" borderId="2" xfId="0" applyFont="1" applyBorder="1" applyAlignment="1">
      <alignment horizontal="center"/>
    </xf>
    <xf numFmtId="0" fontId="1" fillId="0" borderId="0" xfId="0" applyFont="1" applyBorder="1" applyAlignment="1">
      <alignment horizontal="right" vertical="top" wrapText="1" readingOrder="1"/>
    </xf>
    <xf numFmtId="0" fontId="2" fillId="0" borderId="0" xfId="0" applyFont="1" applyBorder="1" applyAlignment="1">
      <alignment horizontal="center" vertical="top" wrapText="1" readingOrder="1"/>
    </xf>
  </cellXfs>
  <cellStyles count="2"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849DBD"/>
      <rgbColor rgb="FF1E395B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1"/>
  <sheetViews>
    <sheetView tabSelected="1" topLeftCell="A7" zoomScale="90" zoomScaleNormal="90" workbookViewId="0">
      <selection activeCell="H7" sqref="H6:H94"/>
    </sheetView>
  </sheetViews>
  <sheetFormatPr defaultColWidth="8.6640625" defaultRowHeight="14.4" x14ac:dyDescent="0.3"/>
  <cols>
    <col min="1" max="1" width="5.33203125" customWidth="1"/>
    <col min="2" max="2" width="63.33203125" customWidth="1"/>
    <col min="3" max="3" width="9.109375" style="1" customWidth="1"/>
    <col min="4" max="4" width="14.88671875" customWidth="1"/>
    <col min="5" max="5" width="11.44140625" customWidth="1"/>
    <col min="6" max="6" width="13.109375" customWidth="1"/>
    <col min="8" max="8" width="10.33203125" customWidth="1"/>
    <col min="9" max="9" width="12.44140625" customWidth="1"/>
    <col min="11" max="11" width="9.6640625" customWidth="1"/>
  </cols>
  <sheetData>
    <row r="1" spans="1:9" ht="18.75" customHeight="1" x14ac:dyDescent="0.3">
      <c r="A1" s="29"/>
      <c r="B1" s="29"/>
      <c r="C1" s="29"/>
      <c r="D1" s="29"/>
    </row>
    <row r="2" spans="1:9" ht="21.75" customHeight="1" x14ac:dyDescent="0.3">
      <c r="A2" s="30" t="s">
        <v>191</v>
      </c>
      <c r="B2" s="30"/>
      <c r="C2" s="30"/>
      <c r="D2" s="30"/>
    </row>
    <row r="3" spans="1:9" ht="15" customHeight="1" x14ac:dyDescent="0.3">
      <c r="A3" s="1"/>
      <c r="B3" s="28" t="s">
        <v>8</v>
      </c>
      <c r="D3" s="1"/>
      <c r="F3" t="s">
        <v>192</v>
      </c>
    </row>
    <row r="4" spans="1:9" ht="15" customHeight="1" x14ac:dyDescent="0.3">
      <c r="D4" s="19"/>
    </row>
    <row r="5" spans="1:9" ht="42" customHeight="1" x14ac:dyDescent="0.3">
      <c r="A5" s="27" t="s">
        <v>0</v>
      </c>
      <c r="B5" s="18" t="s">
        <v>1</v>
      </c>
      <c r="C5" s="18" t="s">
        <v>186</v>
      </c>
      <c r="D5" s="16" t="s">
        <v>190</v>
      </c>
      <c r="E5" s="17" t="s">
        <v>2</v>
      </c>
      <c r="F5" s="17" t="s">
        <v>3</v>
      </c>
      <c r="G5" s="18" t="s">
        <v>4</v>
      </c>
      <c r="H5" s="18" t="s">
        <v>5</v>
      </c>
      <c r="I5" s="18" t="s">
        <v>6</v>
      </c>
    </row>
    <row r="6" spans="1:9" ht="24" customHeight="1" x14ac:dyDescent="0.3">
      <c r="A6" s="20" t="s">
        <v>7</v>
      </c>
      <c r="B6" s="21" t="s">
        <v>9</v>
      </c>
      <c r="C6" s="21" t="s">
        <v>187</v>
      </c>
      <c r="D6" s="22">
        <v>6</v>
      </c>
      <c r="E6" s="3"/>
      <c r="F6" s="3">
        <f>D6*E6</f>
        <v>0</v>
      </c>
      <c r="G6" s="4">
        <v>0.23</v>
      </c>
      <c r="H6" s="4">
        <f>ROUND(F6*G6,2)</f>
        <v>0</v>
      </c>
      <c r="I6" s="4">
        <f t="shared" ref="I6:I37" si="0">F6+H6</f>
        <v>0</v>
      </c>
    </row>
    <row r="7" spans="1:9" ht="22.5" customHeight="1" x14ac:dyDescent="0.3">
      <c r="A7" s="20" t="s">
        <v>10</v>
      </c>
      <c r="B7" s="21" t="s">
        <v>11</v>
      </c>
      <c r="C7" s="21" t="s">
        <v>187</v>
      </c>
      <c r="D7" s="22">
        <v>5</v>
      </c>
      <c r="E7" s="3"/>
      <c r="F7" s="10">
        <f t="shared" ref="F7:F70" si="1">D7*E7</f>
        <v>0</v>
      </c>
      <c r="G7" s="4">
        <v>0.23</v>
      </c>
      <c r="H7" s="11">
        <f t="shared" ref="H7:H70" si="2">ROUND(F7*G7,2)</f>
        <v>0</v>
      </c>
      <c r="I7" s="4">
        <f t="shared" si="0"/>
        <v>0</v>
      </c>
    </row>
    <row r="8" spans="1:9" ht="23.25" customHeight="1" x14ac:dyDescent="0.3">
      <c r="A8" s="20" t="s">
        <v>12</v>
      </c>
      <c r="B8" s="21" t="s">
        <v>13</v>
      </c>
      <c r="C8" s="21" t="s">
        <v>188</v>
      </c>
      <c r="D8" s="22">
        <v>20</v>
      </c>
      <c r="E8" s="3"/>
      <c r="F8" s="10">
        <f t="shared" si="1"/>
        <v>0</v>
      </c>
      <c r="G8" s="4">
        <v>0.23</v>
      </c>
      <c r="H8" s="11">
        <f t="shared" si="2"/>
        <v>0</v>
      </c>
      <c r="I8" s="4">
        <f t="shared" si="0"/>
        <v>0</v>
      </c>
    </row>
    <row r="9" spans="1:9" ht="22.5" customHeight="1" x14ac:dyDescent="0.3">
      <c r="A9" s="20" t="s">
        <v>14</v>
      </c>
      <c r="B9" s="21" t="s">
        <v>15</v>
      </c>
      <c r="C9" s="21" t="s">
        <v>188</v>
      </c>
      <c r="D9" s="22">
        <v>5</v>
      </c>
      <c r="E9" s="5"/>
      <c r="F9" s="10">
        <f t="shared" si="1"/>
        <v>0</v>
      </c>
      <c r="G9" s="4">
        <v>0.23</v>
      </c>
      <c r="H9" s="11">
        <f t="shared" si="2"/>
        <v>0</v>
      </c>
      <c r="I9" s="4">
        <f t="shared" si="0"/>
        <v>0</v>
      </c>
    </row>
    <row r="10" spans="1:9" ht="22.5" customHeight="1" x14ac:dyDescent="0.3">
      <c r="A10" s="20" t="s">
        <v>16</v>
      </c>
      <c r="B10" s="21" t="s">
        <v>17</v>
      </c>
      <c r="C10" s="21" t="s">
        <v>187</v>
      </c>
      <c r="D10" s="22">
        <v>4</v>
      </c>
      <c r="E10" s="5"/>
      <c r="F10" s="10">
        <f t="shared" si="1"/>
        <v>0</v>
      </c>
      <c r="G10" s="4">
        <v>0.23</v>
      </c>
      <c r="H10" s="11">
        <f t="shared" si="2"/>
        <v>0</v>
      </c>
      <c r="I10" s="4">
        <f t="shared" si="0"/>
        <v>0</v>
      </c>
    </row>
    <row r="11" spans="1:9" ht="22.5" customHeight="1" x14ac:dyDescent="0.3">
      <c r="A11" s="20" t="s">
        <v>18</v>
      </c>
      <c r="B11" s="21" t="s">
        <v>19</v>
      </c>
      <c r="C11" s="21" t="s">
        <v>187</v>
      </c>
      <c r="D11" s="22">
        <v>10</v>
      </c>
      <c r="E11" s="3"/>
      <c r="F11" s="10">
        <f t="shared" si="1"/>
        <v>0</v>
      </c>
      <c r="G11" s="4">
        <v>0.23</v>
      </c>
      <c r="H11" s="11">
        <f t="shared" si="2"/>
        <v>0</v>
      </c>
      <c r="I11" s="4">
        <f t="shared" si="0"/>
        <v>0</v>
      </c>
    </row>
    <row r="12" spans="1:9" ht="23.25" customHeight="1" x14ac:dyDescent="0.3">
      <c r="A12" s="20" t="s">
        <v>20</v>
      </c>
      <c r="B12" s="21" t="s">
        <v>21</v>
      </c>
      <c r="C12" s="21" t="s">
        <v>187</v>
      </c>
      <c r="D12" s="22">
        <v>10</v>
      </c>
      <c r="E12" s="3"/>
      <c r="F12" s="10">
        <f t="shared" si="1"/>
        <v>0</v>
      </c>
      <c r="G12" s="4">
        <v>0.23</v>
      </c>
      <c r="H12" s="11">
        <f t="shared" si="2"/>
        <v>0</v>
      </c>
      <c r="I12" s="4">
        <f t="shared" si="0"/>
        <v>0</v>
      </c>
    </row>
    <row r="13" spans="1:9" ht="23.25" customHeight="1" x14ac:dyDescent="0.3">
      <c r="A13" s="20" t="s">
        <v>22</v>
      </c>
      <c r="B13" s="21" t="s">
        <v>23</v>
      </c>
      <c r="C13" s="21" t="s">
        <v>187</v>
      </c>
      <c r="D13" s="22">
        <f>4+0</f>
        <v>4</v>
      </c>
      <c r="E13" s="3"/>
      <c r="F13" s="10">
        <f t="shared" si="1"/>
        <v>0</v>
      </c>
      <c r="G13" s="4">
        <v>0.23</v>
      </c>
      <c r="H13" s="11">
        <f t="shared" si="2"/>
        <v>0</v>
      </c>
      <c r="I13" s="4">
        <f t="shared" si="0"/>
        <v>0</v>
      </c>
    </row>
    <row r="14" spans="1:9" ht="23.25" customHeight="1" x14ac:dyDescent="0.3">
      <c r="A14" s="20" t="s">
        <v>24</v>
      </c>
      <c r="B14" s="21" t="s">
        <v>25</v>
      </c>
      <c r="C14" s="21" t="s">
        <v>187</v>
      </c>
      <c r="D14" s="22">
        <v>3</v>
      </c>
      <c r="E14" s="3"/>
      <c r="F14" s="10">
        <f t="shared" si="1"/>
        <v>0</v>
      </c>
      <c r="G14" s="4">
        <v>0.23</v>
      </c>
      <c r="H14" s="11">
        <f t="shared" si="2"/>
        <v>0</v>
      </c>
      <c r="I14" s="4">
        <f t="shared" si="0"/>
        <v>0</v>
      </c>
    </row>
    <row r="15" spans="1:9" ht="21.75" customHeight="1" x14ac:dyDescent="0.3">
      <c r="A15" s="20" t="s">
        <v>26</v>
      </c>
      <c r="B15" s="21" t="s">
        <v>27</v>
      </c>
      <c r="C15" s="21" t="s">
        <v>187</v>
      </c>
      <c r="D15" s="22">
        <v>3</v>
      </c>
      <c r="E15" s="3"/>
      <c r="F15" s="10">
        <f t="shared" si="1"/>
        <v>0</v>
      </c>
      <c r="G15" s="4">
        <v>0.23</v>
      </c>
      <c r="H15" s="11">
        <f t="shared" si="2"/>
        <v>0</v>
      </c>
      <c r="I15" s="4">
        <f t="shared" si="0"/>
        <v>0</v>
      </c>
    </row>
    <row r="16" spans="1:9" ht="21.75" customHeight="1" x14ac:dyDescent="0.3">
      <c r="A16" s="20" t="s">
        <v>28</v>
      </c>
      <c r="B16" s="21" t="s">
        <v>29</v>
      </c>
      <c r="C16" s="21" t="s">
        <v>187</v>
      </c>
      <c r="D16" s="22">
        <v>3</v>
      </c>
      <c r="E16" s="3"/>
      <c r="F16" s="10">
        <f t="shared" si="1"/>
        <v>0</v>
      </c>
      <c r="G16" s="4">
        <v>0.23</v>
      </c>
      <c r="H16" s="11">
        <f t="shared" si="2"/>
        <v>0</v>
      </c>
      <c r="I16" s="4">
        <f t="shared" si="0"/>
        <v>0</v>
      </c>
    </row>
    <row r="17" spans="1:9" ht="27.75" customHeight="1" x14ac:dyDescent="0.3">
      <c r="A17" s="20" t="s">
        <v>30</v>
      </c>
      <c r="B17" s="21" t="s">
        <v>31</v>
      </c>
      <c r="C17" s="21" t="s">
        <v>187</v>
      </c>
      <c r="D17" s="22">
        <v>3</v>
      </c>
      <c r="E17" s="3"/>
      <c r="F17" s="10">
        <f t="shared" si="1"/>
        <v>0</v>
      </c>
      <c r="G17" s="4">
        <v>0.23</v>
      </c>
      <c r="H17" s="11">
        <f t="shared" si="2"/>
        <v>0</v>
      </c>
      <c r="I17" s="4">
        <f t="shared" si="0"/>
        <v>0</v>
      </c>
    </row>
    <row r="18" spans="1:9" ht="30.75" customHeight="1" x14ac:dyDescent="0.3">
      <c r="A18" s="20" t="s">
        <v>32</v>
      </c>
      <c r="B18" s="21" t="s">
        <v>33</v>
      </c>
      <c r="C18" s="21" t="s">
        <v>187</v>
      </c>
      <c r="D18" s="22">
        <f>50+40+20+10</f>
        <v>120</v>
      </c>
      <c r="E18" s="6"/>
      <c r="F18" s="10">
        <f t="shared" si="1"/>
        <v>0</v>
      </c>
      <c r="G18" s="4">
        <v>0.23</v>
      </c>
      <c r="H18" s="11">
        <f t="shared" si="2"/>
        <v>0</v>
      </c>
      <c r="I18" s="4">
        <f t="shared" si="0"/>
        <v>0</v>
      </c>
    </row>
    <row r="19" spans="1:9" ht="24.75" customHeight="1" x14ac:dyDescent="0.3">
      <c r="A19" s="20" t="s">
        <v>34</v>
      </c>
      <c r="B19" s="21" t="s">
        <v>35</v>
      </c>
      <c r="C19" s="21" t="s">
        <v>187</v>
      </c>
      <c r="D19" s="22">
        <v>5</v>
      </c>
      <c r="E19" s="6"/>
      <c r="F19" s="10">
        <f t="shared" si="1"/>
        <v>0</v>
      </c>
      <c r="G19" s="4">
        <v>0.23</v>
      </c>
      <c r="H19" s="11">
        <f t="shared" si="2"/>
        <v>0</v>
      </c>
      <c r="I19" s="4">
        <f t="shared" si="0"/>
        <v>0</v>
      </c>
    </row>
    <row r="20" spans="1:9" ht="32.25" customHeight="1" x14ac:dyDescent="0.3">
      <c r="A20" s="20" t="s">
        <v>36</v>
      </c>
      <c r="B20" s="21" t="s">
        <v>37</v>
      </c>
      <c r="C20" s="21" t="s">
        <v>187</v>
      </c>
      <c r="D20" s="22">
        <v>40</v>
      </c>
      <c r="E20" s="6"/>
      <c r="F20" s="10">
        <f t="shared" si="1"/>
        <v>0</v>
      </c>
      <c r="G20" s="4">
        <v>0.23</v>
      </c>
      <c r="H20" s="11">
        <f t="shared" si="2"/>
        <v>0</v>
      </c>
      <c r="I20" s="4">
        <f t="shared" si="0"/>
        <v>0</v>
      </c>
    </row>
    <row r="21" spans="1:9" ht="32.25" customHeight="1" x14ac:dyDescent="0.3">
      <c r="A21" s="20" t="s">
        <v>38</v>
      </c>
      <c r="B21" s="21" t="s">
        <v>39</v>
      </c>
      <c r="C21" s="21" t="s">
        <v>187</v>
      </c>
      <c r="D21" s="22">
        <v>5</v>
      </c>
      <c r="E21" s="6"/>
      <c r="F21" s="10">
        <f t="shared" si="1"/>
        <v>0</v>
      </c>
      <c r="G21" s="4">
        <v>0.23</v>
      </c>
      <c r="H21" s="11">
        <f t="shared" si="2"/>
        <v>0</v>
      </c>
      <c r="I21" s="4">
        <f t="shared" si="0"/>
        <v>0</v>
      </c>
    </row>
    <row r="22" spans="1:9" ht="32.25" customHeight="1" x14ac:dyDescent="0.3">
      <c r="A22" s="20" t="s">
        <v>40</v>
      </c>
      <c r="B22" s="21" t="s">
        <v>41</v>
      </c>
      <c r="C22" s="21" t="s">
        <v>187</v>
      </c>
      <c r="D22" s="22">
        <v>50</v>
      </c>
      <c r="E22" s="6"/>
      <c r="F22" s="10">
        <f t="shared" si="1"/>
        <v>0</v>
      </c>
      <c r="G22" s="4">
        <v>0.23</v>
      </c>
      <c r="H22" s="11">
        <f t="shared" si="2"/>
        <v>0</v>
      </c>
      <c r="I22" s="4">
        <f t="shared" si="0"/>
        <v>0</v>
      </c>
    </row>
    <row r="23" spans="1:9" ht="32.25" customHeight="1" x14ac:dyDescent="0.3">
      <c r="A23" s="20" t="s">
        <v>42</v>
      </c>
      <c r="B23" s="21" t="s">
        <v>43</v>
      </c>
      <c r="C23" s="21" t="s">
        <v>187</v>
      </c>
      <c r="D23" s="22">
        <v>1</v>
      </c>
      <c r="E23" s="6"/>
      <c r="F23" s="10">
        <f t="shared" si="1"/>
        <v>0</v>
      </c>
      <c r="G23" s="4">
        <v>0.23</v>
      </c>
      <c r="H23" s="11">
        <f t="shared" si="2"/>
        <v>0</v>
      </c>
      <c r="I23" s="4">
        <f t="shared" si="0"/>
        <v>0</v>
      </c>
    </row>
    <row r="24" spans="1:9" ht="32.25" customHeight="1" x14ac:dyDescent="0.3">
      <c r="A24" s="20" t="s">
        <v>44</v>
      </c>
      <c r="B24" s="21" t="s">
        <v>45</v>
      </c>
      <c r="C24" s="21" t="s">
        <v>187</v>
      </c>
      <c r="D24" s="22">
        <v>5</v>
      </c>
      <c r="E24" s="6"/>
      <c r="F24" s="10">
        <f t="shared" si="1"/>
        <v>0</v>
      </c>
      <c r="G24" s="4">
        <v>0.23</v>
      </c>
      <c r="H24" s="11">
        <f t="shared" si="2"/>
        <v>0</v>
      </c>
      <c r="I24" s="4">
        <f t="shared" si="0"/>
        <v>0</v>
      </c>
    </row>
    <row r="25" spans="1:9" ht="32.25" customHeight="1" x14ac:dyDescent="0.3">
      <c r="A25" s="20" t="s">
        <v>46</v>
      </c>
      <c r="B25" s="21" t="s">
        <v>47</v>
      </c>
      <c r="C25" s="21" t="s">
        <v>187</v>
      </c>
      <c r="D25" s="22">
        <v>10</v>
      </c>
      <c r="E25" s="6"/>
      <c r="F25" s="10">
        <f t="shared" si="1"/>
        <v>0</v>
      </c>
      <c r="G25" s="4">
        <v>0.23</v>
      </c>
      <c r="H25" s="11">
        <f t="shared" si="2"/>
        <v>0</v>
      </c>
      <c r="I25" s="4">
        <f t="shared" si="0"/>
        <v>0</v>
      </c>
    </row>
    <row r="26" spans="1:9" ht="32.25" customHeight="1" x14ac:dyDescent="0.3">
      <c r="A26" s="20" t="s">
        <v>48</v>
      </c>
      <c r="B26" s="21" t="s">
        <v>49</v>
      </c>
      <c r="C26" s="21" t="s">
        <v>187</v>
      </c>
      <c r="D26" s="22">
        <f>1+0</f>
        <v>1</v>
      </c>
      <c r="E26" s="6"/>
      <c r="F26" s="10">
        <f t="shared" si="1"/>
        <v>0</v>
      </c>
      <c r="G26" s="4">
        <v>0.23</v>
      </c>
      <c r="H26" s="11">
        <f t="shared" si="2"/>
        <v>0</v>
      </c>
      <c r="I26" s="4">
        <f t="shared" si="0"/>
        <v>0</v>
      </c>
    </row>
    <row r="27" spans="1:9" ht="32.25" customHeight="1" x14ac:dyDescent="0.3">
      <c r="A27" s="20" t="s">
        <v>50</v>
      </c>
      <c r="B27" s="21" t="s">
        <v>51</v>
      </c>
      <c r="C27" s="21" t="s">
        <v>187</v>
      </c>
      <c r="D27" s="22">
        <f>4+0</f>
        <v>4</v>
      </c>
      <c r="E27" s="6"/>
      <c r="F27" s="10">
        <f t="shared" si="1"/>
        <v>0</v>
      </c>
      <c r="G27" s="4">
        <v>0.23</v>
      </c>
      <c r="H27" s="11">
        <f t="shared" si="2"/>
        <v>0</v>
      </c>
      <c r="I27" s="4">
        <f t="shared" si="0"/>
        <v>0</v>
      </c>
    </row>
    <row r="28" spans="1:9" ht="32.25" customHeight="1" x14ac:dyDescent="0.3">
      <c r="A28" s="20" t="s">
        <v>52</v>
      </c>
      <c r="B28" s="21" t="s">
        <v>53</v>
      </c>
      <c r="C28" s="21" t="s">
        <v>187</v>
      </c>
      <c r="D28" s="22">
        <f>1+0</f>
        <v>1</v>
      </c>
      <c r="E28" s="6"/>
      <c r="F28" s="10">
        <f t="shared" si="1"/>
        <v>0</v>
      </c>
      <c r="G28" s="4">
        <v>0.23</v>
      </c>
      <c r="H28" s="11">
        <f t="shared" si="2"/>
        <v>0</v>
      </c>
      <c r="I28" s="4">
        <f t="shared" si="0"/>
        <v>0</v>
      </c>
    </row>
    <row r="29" spans="1:9" ht="29.25" customHeight="1" x14ac:dyDescent="0.3">
      <c r="A29" s="20" t="s">
        <v>54</v>
      </c>
      <c r="B29" s="21" t="s">
        <v>55</v>
      </c>
      <c r="C29" s="21" t="s">
        <v>188</v>
      </c>
      <c r="D29" s="22">
        <v>3</v>
      </c>
      <c r="E29" s="3"/>
      <c r="F29" s="10">
        <f t="shared" si="1"/>
        <v>0</v>
      </c>
      <c r="G29" s="4">
        <v>0.23</v>
      </c>
      <c r="H29" s="11">
        <f t="shared" si="2"/>
        <v>0</v>
      </c>
      <c r="I29" s="4">
        <f t="shared" si="0"/>
        <v>0</v>
      </c>
    </row>
    <row r="30" spans="1:9" ht="15.75" customHeight="1" x14ac:dyDescent="0.3">
      <c r="A30" s="20" t="s">
        <v>56</v>
      </c>
      <c r="B30" s="21" t="s">
        <v>57</v>
      </c>
      <c r="C30" s="21" t="s">
        <v>187</v>
      </c>
      <c r="D30" s="22">
        <v>1</v>
      </c>
      <c r="E30" s="3"/>
      <c r="F30" s="10">
        <f t="shared" si="1"/>
        <v>0</v>
      </c>
      <c r="G30" s="4">
        <v>0.23</v>
      </c>
      <c r="H30" s="11">
        <f t="shared" si="2"/>
        <v>0</v>
      </c>
      <c r="I30" s="4">
        <f t="shared" si="0"/>
        <v>0</v>
      </c>
    </row>
    <row r="31" spans="1:9" ht="15.75" customHeight="1" x14ac:dyDescent="0.3">
      <c r="A31" s="20" t="s">
        <v>58</v>
      </c>
      <c r="B31" s="21" t="s">
        <v>59</v>
      </c>
      <c r="C31" s="21" t="s">
        <v>187</v>
      </c>
      <c r="D31" s="22">
        <v>1</v>
      </c>
      <c r="E31" s="3"/>
      <c r="F31" s="10">
        <f t="shared" si="1"/>
        <v>0</v>
      </c>
      <c r="G31" s="4">
        <v>0.23</v>
      </c>
      <c r="H31" s="11">
        <f t="shared" si="2"/>
        <v>0</v>
      </c>
      <c r="I31" s="4">
        <f t="shared" si="0"/>
        <v>0</v>
      </c>
    </row>
    <row r="32" spans="1:9" ht="15.75" customHeight="1" x14ac:dyDescent="0.3">
      <c r="A32" s="20" t="s">
        <v>60</v>
      </c>
      <c r="B32" s="21" t="s">
        <v>61</v>
      </c>
      <c r="C32" s="21" t="s">
        <v>187</v>
      </c>
      <c r="D32" s="22">
        <v>5</v>
      </c>
      <c r="E32" s="3"/>
      <c r="F32" s="10">
        <f t="shared" si="1"/>
        <v>0</v>
      </c>
      <c r="G32" s="4">
        <v>0.23</v>
      </c>
      <c r="H32" s="11">
        <f t="shared" si="2"/>
        <v>0</v>
      </c>
      <c r="I32" s="4">
        <f t="shared" si="0"/>
        <v>0</v>
      </c>
    </row>
    <row r="33" spans="1:9" ht="15.75" customHeight="1" x14ac:dyDescent="0.3">
      <c r="A33" s="20" t="s">
        <v>62</v>
      </c>
      <c r="B33" s="21" t="s">
        <v>61</v>
      </c>
      <c r="C33" s="21" t="s">
        <v>187</v>
      </c>
      <c r="D33" s="22">
        <v>5</v>
      </c>
      <c r="E33" s="3"/>
      <c r="F33" s="10">
        <f t="shared" si="1"/>
        <v>0</v>
      </c>
      <c r="G33" s="4">
        <v>0.23</v>
      </c>
      <c r="H33" s="11">
        <f t="shared" si="2"/>
        <v>0</v>
      </c>
      <c r="I33" s="4">
        <f t="shared" si="0"/>
        <v>0</v>
      </c>
    </row>
    <row r="34" spans="1:9" ht="15.75" customHeight="1" x14ac:dyDescent="0.3">
      <c r="A34" s="20" t="s">
        <v>63</v>
      </c>
      <c r="B34" s="23" t="s">
        <v>64</v>
      </c>
      <c r="C34" s="23" t="s">
        <v>187</v>
      </c>
      <c r="D34" s="24">
        <v>4</v>
      </c>
      <c r="E34" s="7"/>
      <c r="F34" s="10">
        <f t="shared" si="1"/>
        <v>0</v>
      </c>
      <c r="G34" s="8">
        <v>0.23</v>
      </c>
      <c r="H34" s="11">
        <f t="shared" si="2"/>
        <v>0</v>
      </c>
      <c r="I34" s="8">
        <f t="shared" si="0"/>
        <v>0</v>
      </c>
    </row>
    <row r="35" spans="1:9" ht="15.75" customHeight="1" x14ac:dyDescent="0.3">
      <c r="A35" s="20" t="s">
        <v>65</v>
      </c>
      <c r="B35" s="25" t="s">
        <v>66</v>
      </c>
      <c r="C35" s="25" t="s">
        <v>187</v>
      </c>
      <c r="D35" s="22">
        <v>1</v>
      </c>
      <c r="E35" s="3"/>
      <c r="F35" s="10">
        <f t="shared" si="1"/>
        <v>0</v>
      </c>
      <c r="G35" s="4">
        <v>0.23</v>
      </c>
      <c r="H35" s="11">
        <f t="shared" si="2"/>
        <v>0</v>
      </c>
      <c r="I35" s="4">
        <f t="shared" si="0"/>
        <v>0</v>
      </c>
    </row>
    <row r="36" spans="1:9" ht="15.75" customHeight="1" x14ac:dyDescent="0.3">
      <c r="A36" s="20" t="s">
        <v>67</v>
      </c>
      <c r="B36" s="21" t="s">
        <v>68</v>
      </c>
      <c r="C36" s="21" t="s">
        <v>188</v>
      </c>
      <c r="D36" s="22">
        <v>5</v>
      </c>
      <c r="E36" s="3"/>
      <c r="F36" s="10">
        <f t="shared" si="1"/>
        <v>0</v>
      </c>
      <c r="G36" s="4">
        <v>0.23</v>
      </c>
      <c r="H36" s="11">
        <f t="shared" si="2"/>
        <v>0</v>
      </c>
      <c r="I36" s="4">
        <f t="shared" si="0"/>
        <v>0</v>
      </c>
    </row>
    <row r="37" spans="1:9" ht="15.75" customHeight="1" x14ac:dyDescent="0.3">
      <c r="A37" s="20" t="s">
        <v>69</v>
      </c>
      <c r="B37" s="21" t="s">
        <v>70</v>
      </c>
      <c r="C37" s="21" t="s">
        <v>188</v>
      </c>
      <c r="D37" s="22">
        <v>3</v>
      </c>
      <c r="E37" s="3"/>
      <c r="F37" s="10">
        <f t="shared" si="1"/>
        <v>0</v>
      </c>
      <c r="G37" s="4">
        <v>0.23</v>
      </c>
      <c r="H37" s="11">
        <f t="shared" si="2"/>
        <v>0</v>
      </c>
      <c r="I37" s="4">
        <f t="shared" si="0"/>
        <v>0</v>
      </c>
    </row>
    <row r="38" spans="1:9" ht="15.75" customHeight="1" x14ac:dyDescent="0.3">
      <c r="A38" s="20" t="s">
        <v>71</v>
      </c>
      <c r="B38" s="21" t="s">
        <v>72</v>
      </c>
      <c r="C38" s="21" t="s">
        <v>188</v>
      </c>
      <c r="D38" s="22">
        <f>2+0</f>
        <v>2</v>
      </c>
      <c r="E38" s="3"/>
      <c r="F38" s="10">
        <f t="shared" si="1"/>
        <v>0</v>
      </c>
      <c r="G38" s="4">
        <v>0.23</v>
      </c>
      <c r="H38" s="11">
        <f t="shared" si="2"/>
        <v>0</v>
      </c>
      <c r="I38" s="4">
        <f t="shared" ref="I38:I69" si="3">F38+H38</f>
        <v>0</v>
      </c>
    </row>
    <row r="39" spans="1:9" ht="15.75" customHeight="1" x14ac:dyDescent="0.3">
      <c r="A39" s="20" t="s">
        <v>73</v>
      </c>
      <c r="B39" s="21" t="s">
        <v>74</v>
      </c>
      <c r="C39" s="21" t="s">
        <v>188</v>
      </c>
      <c r="D39" s="22">
        <f>2+0</f>
        <v>2</v>
      </c>
      <c r="E39" s="3"/>
      <c r="F39" s="10">
        <f t="shared" si="1"/>
        <v>0</v>
      </c>
      <c r="G39" s="4">
        <v>0.23</v>
      </c>
      <c r="H39" s="11">
        <f t="shared" si="2"/>
        <v>0</v>
      </c>
      <c r="I39" s="4">
        <f t="shared" si="3"/>
        <v>0</v>
      </c>
    </row>
    <row r="40" spans="1:9" ht="15.75" customHeight="1" x14ac:dyDescent="0.3">
      <c r="A40" s="20" t="s">
        <v>75</v>
      </c>
      <c r="B40" s="21" t="s">
        <v>76</v>
      </c>
      <c r="C40" s="21" t="s">
        <v>188</v>
      </c>
      <c r="D40" s="22">
        <f>50+0</f>
        <v>50</v>
      </c>
      <c r="E40" s="3"/>
      <c r="F40" s="10">
        <f t="shared" si="1"/>
        <v>0</v>
      </c>
      <c r="G40" s="4">
        <v>0.23</v>
      </c>
      <c r="H40" s="11">
        <f t="shared" si="2"/>
        <v>0</v>
      </c>
      <c r="I40" s="4">
        <f t="shared" si="3"/>
        <v>0</v>
      </c>
    </row>
    <row r="41" spans="1:9" ht="15.75" customHeight="1" x14ac:dyDescent="0.3">
      <c r="A41" s="20" t="s">
        <v>77</v>
      </c>
      <c r="B41" s="21" t="s">
        <v>78</v>
      </c>
      <c r="C41" s="21" t="s">
        <v>188</v>
      </c>
      <c r="D41" s="22">
        <v>2</v>
      </c>
      <c r="E41" s="3"/>
      <c r="F41" s="10">
        <f t="shared" si="1"/>
        <v>0</v>
      </c>
      <c r="G41" s="4">
        <v>0.23</v>
      </c>
      <c r="H41" s="11">
        <f t="shared" si="2"/>
        <v>0</v>
      </c>
      <c r="I41" s="4">
        <f t="shared" si="3"/>
        <v>0</v>
      </c>
    </row>
    <row r="42" spans="1:9" ht="15.75" customHeight="1" x14ac:dyDescent="0.3">
      <c r="A42" s="20" t="s">
        <v>79</v>
      </c>
      <c r="B42" s="21" t="s">
        <v>80</v>
      </c>
      <c r="C42" s="21" t="s">
        <v>188</v>
      </c>
      <c r="D42" s="22">
        <f>6+0</f>
        <v>6</v>
      </c>
      <c r="E42" s="3"/>
      <c r="F42" s="10">
        <f t="shared" si="1"/>
        <v>0</v>
      </c>
      <c r="G42" s="4">
        <v>0.23</v>
      </c>
      <c r="H42" s="11">
        <f t="shared" si="2"/>
        <v>0</v>
      </c>
      <c r="I42" s="4">
        <f t="shared" si="3"/>
        <v>0</v>
      </c>
    </row>
    <row r="43" spans="1:9" ht="15.75" customHeight="1" x14ac:dyDescent="0.3">
      <c r="A43" s="20" t="s">
        <v>81</v>
      </c>
      <c r="B43" s="21" t="s">
        <v>82</v>
      </c>
      <c r="C43" s="21" t="s">
        <v>188</v>
      </c>
      <c r="D43" s="22">
        <f>10+0</f>
        <v>10</v>
      </c>
      <c r="E43" s="3"/>
      <c r="F43" s="10">
        <f t="shared" si="1"/>
        <v>0</v>
      </c>
      <c r="G43" s="4">
        <v>0.23</v>
      </c>
      <c r="H43" s="11">
        <f t="shared" si="2"/>
        <v>0</v>
      </c>
      <c r="I43" s="4">
        <f t="shared" si="3"/>
        <v>0</v>
      </c>
    </row>
    <row r="44" spans="1:9" ht="24.75" customHeight="1" x14ac:dyDescent="0.3">
      <c r="A44" s="20" t="s">
        <v>83</v>
      </c>
      <c r="B44" s="25" t="s">
        <v>84</v>
      </c>
      <c r="C44" s="25" t="s">
        <v>187</v>
      </c>
      <c r="D44" s="22">
        <v>5</v>
      </c>
      <c r="E44" s="3"/>
      <c r="F44" s="10">
        <f t="shared" si="1"/>
        <v>0</v>
      </c>
      <c r="G44" s="4">
        <v>0.23</v>
      </c>
      <c r="H44" s="11">
        <f t="shared" si="2"/>
        <v>0</v>
      </c>
      <c r="I44" s="4">
        <f t="shared" si="3"/>
        <v>0</v>
      </c>
    </row>
    <row r="45" spans="1:9" ht="15.75" customHeight="1" x14ac:dyDescent="0.3">
      <c r="A45" s="20" t="s">
        <v>85</v>
      </c>
      <c r="B45" s="21" t="s">
        <v>86</v>
      </c>
      <c r="C45" s="21" t="s">
        <v>188</v>
      </c>
      <c r="D45" s="22">
        <v>2</v>
      </c>
      <c r="E45" s="3"/>
      <c r="F45" s="10">
        <f t="shared" si="1"/>
        <v>0</v>
      </c>
      <c r="G45" s="4">
        <v>0.23</v>
      </c>
      <c r="H45" s="11">
        <f t="shared" si="2"/>
        <v>0</v>
      </c>
      <c r="I45" s="4">
        <f t="shared" si="3"/>
        <v>0</v>
      </c>
    </row>
    <row r="46" spans="1:9" ht="15.75" customHeight="1" x14ac:dyDescent="0.3">
      <c r="A46" s="20" t="s">
        <v>87</v>
      </c>
      <c r="B46" s="21" t="s">
        <v>88</v>
      </c>
      <c r="C46" s="21" t="s">
        <v>188</v>
      </c>
      <c r="D46" s="22">
        <v>5</v>
      </c>
      <c r="E46" s="3"/>
      <c r="F46" s="10">
        <f t="shared" si="1"/>
        <v>0</v>
      </c>
      <c r="G46" s="4">
        <v>0.23</v>
      </c>
      <c r="H46" s="11">
        <f t="shared" si="2"/>
        <v>0</v>
      </c>
      <c r="I46" s="4">
        <f t="shared" si="3"/>
        <v>0</v>
      </c>
    </row>
    <row r="47" spans="1:9" ht="20.7" customHeight="1" x14ac:dyDescent="0.3">
      <c r="A47" s="20" t="s">
        <v>89</v>
      </c>
      <c r="B47" s="25" t="s">
        <v>90</v>
      </c>
      <c r="C47" s="25" t="s">
        <v>188</v>
      </c>
      <c r="D47" s="22">
        <v>30</v>
      </c>
      <c r="E47" s="3"/>
      <c r="F47" s="10">
        <f t="shared" si="1"/>
        <v>0</v>
      </c>
      <c r="G47" s="4">
        <v>0.23</v>
      </c>
      <c r="H47" s="11">
        <f t="shared" si="2"/>
        <v>0</v>
      </c>
      <c r="I47" s="4">
        <f t="shared" si="3"/>
        <v>0</v>
      </c>
    </row>
    <row r="48" spans="1:9" ht="22.35" customHeight="1" x14ac:dyDescent="0.3">
      <c r="A48" s="20" t="s">
        <v>91</v>
      </c>
      <c r="B48" s="25" t="s">
        <v>92</v>
      </c>
      <c r="C48" s="25" t="s">
        <v>188</v>
      </c>
      <c r="D48" s="22">
        <f>10+10+6+10</f>
        <v>36</v>
      </c>
      <c r="E48" s="3"/>
      <c r="F48" s="10">
        <f t="shared" si="1"/>
        <v>0</v>
      </c>
      <c r="G48" s="4">
        <v>0.23</v>
      </c>
      <c r="H48" s="11">
        <f t="shared" si="2"/>
        <v>0</v>
      </c>
      <c r="I48" s="4">
        <f t="shared" si="3"/>
        <v>0</v>
      </c>
    </row>
    <row r="49" spans="1:9" ht="15.75" customHeight="1" x14ac:dyDescent="0.3">
      <c r="A49" s="20" t="s">
        <v>93</v>
      </c>
      <c r="B49" s="21" t="s">
        <v>94</v>
      </c>
      <c r="C49" s="21" t="s">
        <v>188</v>
      </c>
      <c r="D49" s="22">
        <f>1+0</f>
        <v>1</v>
      </c>
      <c r="E49" s="3"/>
      <c r="F49" s="10">
        <f t="shared" si="1"/>
        <v>0</v>
      </c>
      <c r="G49" s="4">
        <v>0.23</v>
      </c>
      <c r="H49" s="11">
        <f t="shared" si="2"/>
        <v>0</v>
      </c>
      <c r="I49" s="4">
        <f t="shared" si="3"/>
        <v>0</v>
      </c>
    </row>
    <row r="50" spans="1:9" ht="15.75" customHeight="1" x14ac:dyDescent="0.3">
      <c r="A50" s="20" t="s">
        <v>95</v>
      </c>
      <c r="B50" s="21" t="s">
        <v>96</v>
      </c>
      <c r="C50" s="21" t="s">
        <v>188</v>
      </c>
      <c r="D50" s="22">
        <v>1</v>
      </c>
      <c r="E50" s="3"/>
      <c r="F50" s="10">
        <f t="shared" si="1"/>
        <v>0</v>
      </c>
      <c r="G50" s="4">
        <v>0.23</v>
      </c>
      <c r="H50" s="11">
        <f t="shared" si="2"/>
        <v>0</v>
      </c>
      <c r="I50" s="4">
        <f t="shared" si="3"/>
        <v>0</v>
      </c>
    </row>
    <row r="51" spans="1:9" ht="15.75" customHeight="1" x14ac:dyDescent="0.3">
      <c r="A51" s="20" t="s">
        <v>97</v>
      </c>
      <c r="B51" s="21" t="s">
        <v>98</v>
      </c>
      <c r="C51" s="21" t="s">
        <v>187</v>
      </c>
      <c r="D51" s="22">
        <v>300</v>
      </c>
      <c r="E51" s="3"/>
      <c r="F51" s="10">
        <f t="shared" si="1"/>
        <v>0</v>
      </c>
      <c r="G51" s="4">
        <v>0.23</v>
      </c>
      <c r="H51" s="11">
        <f t="shared" si="2"/>
        <v>0</v>
      </c>
      <c r="I51" s="4">
        <f t="shared" si="3"/>
        <v>0</v>
      </c>
    </row>
    <row r="52" spans="1:9" ht="15.75" customHeight="1" x14ac:dyDescent="0.3">
      <c r="A52" s="20" t="s">
        <v>99</v>
      </c>
      <c r="B52" s="25" t="s">
        <v>100</v>
      </c>
      <c r="C52" s="25" t="s">
        <v>187</v>
      </c>
      <c r="D52" s="22">
        <v>5</v>
      </c>
      <c r="E52" s="3"/>
      <c r="F52" s="10">
        <f t="shared" si="1"/>
        <v>0</v>
      </c>
      <c r="G52" s="4">
        <v>0.23</v>
      </c>
      <c r="H52" s="11">
        <f t="shared" si="2"/>
        <v>0</v>
      </c>
      <c r="I52" s="4">
        <f t="shared" si="3"/>
        <v>0</v>
      </c>
    </row>
    <row r="53" spans="1:9" ht="15.75" customHeight="1" x14ac:dyDescent="0.3">
      <c r="A53" s="20" t="s">
        <v>101</v>
      </c>
      <c r="B53" s="21" t="s">
        <v>102</v>
      </c>
      <c r="C53" s="21" t="s">
        <v>187</v>
      </c>
      <c r="D53" s="22">
        <v>7</v>
      </c>
      <c r="E53" s="3"/>
      <c r="F53" s="10">
        <f t="shared" si="1"/>
        <v>0</v>
      </c>
      <c r="G53" s="4">
        <v>0.23</v>
      </c>
      <c r="H53" s="11">
        <f t="shared" si="2"/>
        <v>0</v>
      </c>
      <c r="I53" s="4">
        <f t="shared" si="3"/>
        <v>0</v>
      </c>
    </row>
    <row r="54" spans="1:9" ht="15.75" customHeight="1" x14ac:dyDescent="0.3">
      <c r="A54" s="20" t="s">
        <v>103</v>
      </c>
      <c r="B54" s="21" t="s">
        <v>104</v>
      </c>
      <c r="C54" s="21" t="s">
        <v>188</v>
      </c>
      <c r="D54" s="22">
        <v>100</v>
      </c>
      <c r="E54" s="3"/>
      <c r="F54" s="10">
        <f t="shared" si="1"/>
        <v>0</v>
      </c>
      <c r="G54" s="4">
        <v>0.23</v>
      </c>
      <c r="H54" s="11">
        <f t="shared" si="2"/>
        <v>0</v>
      </c>
      <c r="I54" s="4">
        <f t="shared" si="3"/>
        <v>0</v>
      </c>
    </row>
    <row r="55" spans="1:9" ht="15.75" customHeight="1" x14ac:dyDescent="0.3">
      <c r="A55" s="20" t="s">
        <v>105</v>
      </c>
      <c r="B55" s="21" t="s">
        <v>106</v>
      </c>
      <c r="C55" s="21" t="s">
        <v>188</v>
      </c>
      <c r="D55" s="22">
        <v>100</v>
      </c>
      <c r="E55" s="3"/>
      <c r="F55" s="10">
        <f t="shared" si="1"/>
        <v>0</v>
      </c>
      <c r="G55" s="4">
        <v>0.23</v>
      </c>
      <c r="H55" s="11">
        <f t="shared" si="2"/>
        <v>0</v>
      </c>
      <c r="I55" s="4">
        <f t="shared" si="3"/>
        <v>0</v>
      </c>
    </row>
    <row r="56" spans="1:9" ht="15.75" customHeight="1" x14ac:dyDescent="0.3">
      <c r="A56" s="20" t="s">
        <v>107</v>
      </c>
      <c r="B56" s="25" t="s">
        <v>108</v>
      </c>
      <c r="C56" s="25" t="s">
        <v>187</v>
      </c>
      <c r="D56" s="22">
        <v>10</v>
      </c>
      <c r="E56" s="3"/>
      <c r="F56" s="10">
        <f t="shared" si="1"/>
        <v>0</v>
      </c>
      <c r="G56" s="4">
        <v>0.23</v>
      </c>
      <c r="H56" s="11">
        <f t="shared" si="2"/>
        <v>0</v>
      </c>
      <c r="I56" s="4">
        <f t="shared" si="3"/>
        <v>0</v>
      </c>
    </row>
    <row r="57" spans="1:9" ht="15.75" customHeight="1" x14ac:dyDescent="0.3">
      <c r="A57" s="20" t="s">
        <v>109</v>
      </c>
      <c r="B57" s="21" t="s">
        <v>110</v>
      </c>
      <c r="C57" s="21" t="s">
        <v>188</v>
      </c>
      <c r="D57" s="22">
        <v>3</v>
      </c>
      <c r="E57" s="3"/>
      <c r="F57" s="10">
        <f t="shared" si="1"/>
        <v>0</v>
      </c>
      <c r="G57" s="4">
        <v>0.23</v>
      </c>
      <c r="H57" s="11">
        <f t="shared" si="2"/>
        <v>0</v>
      </c>
      <c r="I57" s="4">
        <f t="shared" si="3"/>
        <v>0</v>
      </c>
    </row>
    <row r="58" spans="1:9" ht="15.75" customHeight="1" x14ac:dyDescent="0.3">
      <c r="A58" s="20" t="s">
        <v>111</v>
      </c>
      <c r="B58" s="21" t="s">
        <v>112</v>
      </c>
      <c r="C58" s="21" t="s">
        <v>189</v>
      </c>
      <c r="D58" s="22">
        <f>1+1</f>
        <v>2</v>
      </c>
      <c r="E58" s="3"/>
      <c r="F58" s="10">
        <f t="shared" si="1"/>
        <v>0</v>
      </c>
      <c r="G58" s="4">
        <v>0.23</v>
      </c>
      <c r="H58" s="11">
        <f t="shared" si="2"/>
        <v>0</v>
      </c>
      <c r="I58" s="4">
        <f t="shared" si="3"/>
        <v>0</v>
      </c>
    </row>
    <row r="59" spans="1:9" ht="15.75" customHeight="1" x14ac:dyDescent="0.3">
      <c r="A59" s="20" t="s">
        <v>113</v>
      </c>
      <c r="B59" s="21" t="s">
        <v>114</v>
      </c>
      <c r="C59" s="21" t="s">
        <v>189</v>
      </c>
      <c r="D59" s="22">
        <v>200</v>
      </c>
      <c r="E59" s="3"/>
      <c r="F59" s="10">
        <f t="shared" si="1"/>
        <v>0</v>
      </c>
      <c r="G59" s="4">
        <v>0.23</v>
      </c>
      <c r="H59" s="11">
        <f t="shared" si="2"/>
        <v>0</v>
      </c>
      <c r="I59" s="4">
        <f t="shared" si="3"/>
        <v>0</v>
      </c>
    </row>
    <row r="60" spans="1:9" ht="15.75" customHeight="1" x14ac:dyDescent="0.3">
      <c r="A60" s="20" t="s">
        <v>115</v>
      </c>
      <c r="B60" s="25" t="s">
        <v>116</v>
      </c>
      <c r="C60" s="25" t="s">
        <v>189</v>
      </c>
      <c r="D60" s="22">
        <v>4</v>
      </c>
      <c r="E60" s="3"/>
      <c r="F60" s="10">
        <f t="shared" si="1"/>
        <v>0</v>
      </c>
      <c r="G60" s="4">
        <v>0.23</v>
      </c>
      <c r="H60" s="11">
        <f t="shared" si="2"/>
        <v>0</v>
      </c>
      <c r="I60" s="4">
        <f t="shared" si="3"/>
        <v>0</v>
      </c>
    </row>
    <row r="61" spans="1:9" ht="15.75" customHeight="1" x14ac:dyDescent="0.3">
      <c r="A61" s="20" t="s">
        <v>117</v>
      </c>
      <c r="B61" s="25" t="s">
        <v>118</v>
      </c>
      <c r="C61" s="25" t="s">
        <v>188</v>
      </c>
      <c r="D61" s="22">
        <f>6+0</f>
        <v>6</v>
      </c>
      <c r="E61" s="3"/>
      <c r="F61" s="10">
        <f t="shared" si="1"/>
        <v>0</v>
      </c>
      <c r="G61" s="4">
        <v>0.23</v>
      </c>
      <c r="H61" s="11">
        <f t="shared" si="2"/>
        <v>0</v>
      </c>
      <c r="I61" s="4">
        <f t="shared" si="3"/>
        <v>0</v>
      </c>
    </row>
    <row r="62" spans="1:9" ht="15.75" customHeight="1" x14ac:dyDescent="0.3">
      <c r="A62" s="20" t="s">
        <v>119</v>
      </c>
      <c r="B62" s="25" t="s">
        <v>120</v>
      </c>
      <c r="C62" s="25" t="s">
        <v>188</v>
      </c>
      <c r="D62" s="22">
        <f>2+1</f>
        <v>3</v>
      </c>
      <c r="E62" s="3"/>
      <c r="F62" s="10">
        <f t="shared" si="1"/>
        <v>0</v>
      </c>
      <c r="G62" s="4">
        <v>0.23</v>
      </c>
      <c r="H62" s="11">
        <f t="shared" si="2"/>
        <v>0</v>
      </c>
      <c r="I62" s="4">
        <f t="shared" si="3"/>
        <v>0</v>
      </c>
    </row>
    <row r="63" spans="1:9" ht="15.75" customHeight="1" x14ac:dyDescent="0.3">
      <c r="A63" s="20" t="s">
        <v>121</v>
      </c>
      <c r="B63" s="25" t="s">
        <v>122</v>
      </c>
      <c r="C63" s="25" t="s">
        <v>187</v>
      </c>
      <c r="D63" s="22">
        <v>1</v>
      </c>
      <c r="E63" s="3"/>
      <c r="F63" s="10">
        <f t="shared" si="1"/>
        <v>0</v>
      </c>
      <c r="G63" s="4">
        <v>0.23</v>
      </c>
      <c r="H63" s="11">
        <f t="shared" si="2"/>
        <v>0</v>
      </c>
      <c r="I63" s="4">
        <f t="shared" si="3"/>
        <v>0</v>
      </c>
    </row>
    <row r="64" spans="1:9" ht="15.75" customHeight="1" x14ac:dyDescent="0.3">
      <c r="A64" s="20" t="s">
        <v>123</v>
      </c>
      <c r="B64" s="25" t="s">
        <v>124</v>
      </c>
      <c r="C64" s="25" t="s">
        <v>188</v>
      </c>
      <c r="D64" s="22">
        <f>5+0</f>
        <v>5</v>
      </c>
      <c r="E64" s="3"/>
      <c r="F64" s="10">
        <f t="shared" si="1"/>
        <v>0</v>
      </c>
      <c r="G64" s="4">
        <v>0.23</v>
      </c>
      <c r="H64" s="11">
        <f t="shared" si="2"/>
        <v>0</v>
      </c>
      <c r="I64" s="4">
        <f t="shared" si="3"/>
        <v>0</v>
      </c>
    </row>
    <row r="65" spans="1:9" ht="15.75" customHeight="1" x14ac:dyDescent="0.3">
      <c r="A65" s="20" t="s">
        <v>125</v>
      </c>
      <c r="B65" s="21" t="s">
        <v>126</v>
      </c>
      <c r="C65" s="21" t="s">
        <v>187</v>
      </c>
      <c r="D65" s="22">
        <v>2</v>
      </c>
      <c r="E65" s="3"/>
      <c r="F65" s="10">
        <f t="shared" si="1"/>
        <v>0</v>
      </c>
      <c r="G65" s="4">
        <v>0.23</v>
      </c>
      <c r="H65" s="11">
        <f t="shared" si="2"/>
        <v>0</v>
      </c>
      <c r="I65" s="4">
        <f t="shared" si="3"/>
        <v>0</v>
      </c>
    </row>
    <row r="66" spans="1:9" ht="15.75" customHeight="1" x14ac:dyDescent="0.3">
      <c r="A66" s="20" t="s">
        <v>127</v>
      </c>
      <c r="B66" s="21" t="s">
        <v>128</v>
      </c>
      <c r="C66" s="21" t="s">
        <v>187</v>
      </c>
      <c r="D66" s="22">
        <f>6+0</f>
        <v>6</v>
      </c>
      <c r="E66" s="3"/>
      <c r="F66" s="10">
        <f t="shared" si="1"/>
        <v>0</v>
      </c>
      <c r="G66" s="4">
        <v>0.23</v>
      </c>
      <c r="H66" s="11">
        <f t="shared" si="2"/>
        <v>0</v>
      </c>
      <c r="I66" s="4">
        <f t="shared" si="3"/>
        <v>0</v>
      </c>
    </row>
    <row r="67" spans="1:9" ht="15.75" customHeight="1" x14ac:dyDescent="0.3">
      <c r="A67" s="20" t="s">
        <v>129</v>
      </c>
      <c r="B67" s="21" t="s">
        <v>130</v>
      </c>
      <c r="C67" s="21" t="s">
        <v>187</v>
      </c>
      <c r="D67" s="22">
        <v>2</v>
      </c>
      <c r="E67" s="3"/>
      <c r="F67" s="10">
        <f t="shared" si="1"/>
        <v>0</v>
      </c>
      <c r="G67" s="4">
        <v>0.23</v>
      </c>
      <c r="H67" s="11">
        <f t="shared" si="2"/>
        <v>0</v>
      </c>
      <c r="I67" s="4">
        <f t="shared" si="3"/>
        <v>0</v>
      </c>
    </row>
    <row r="68" spans="1:9" ht="15.75" customHeight="1" x14ac:dyDescent="0.3">
      <c r="A68" s="20" t="s">
        <v>131</v>
      </c>
      <c r="B68" s="21" t="s">
        <v>132</v>
      </c>
      <c r="C68" s="21" t="s">
        <v>187</v>
      </c>
      <c r="D68" s="22">
        <v>2</v>
      </c>
      <c r="E68" s="3"/>
      <c r="F68" s="10">
        <f t="shared" si="1"/>
        <v>0</v>
      </c>
      <c r="G68" s="4">
        <v>0.23</v>
      </c>
      <c r="H68" s="11">
        <f t="shared" si="2"/>
        <v>0</v>
      </c>
      <c r="I68" s="4">
        <f t="shared" si="3"/>
        <v>0</v>
      </c>
    </row>
    <row r="69" spans="1:9" ht="15.75" customHeight="1" x14ac:dyDescent="0.3">
      <c r="A69" s="20" t="s">
        <v>133</v>
      </c>
      <c r="B69" s="21" t="s">
        <v>134</v>
      </c>
      <c r="C69" s="21" t="s">
        <v>187</v>
      </c>
      <c r="D69" s="22">
        <v>2</v>
      </c>
      <c r="E69" s="3"/>
      <c r="F69" s="10">
        <f t="shared" si="1"/>
        <v>0</v>
      </c>
      <c r="G69" s="4">
        <v>0.23</v>
      </c>
      <c r="H69" s="11">
        <f t="shared" si="2"/>
        <v>0</v>
      </c>
      <c r="I69" s="4">
        <f t="shared" si="3"/>
        <v>0</v>
      </c>
    </row>
    <row r="70" spans="1:9" ht="15.75" customHeight="1" x14ac:dyDescent="0.3">
      <c r="A70" s="20" t="s">
        <v>135</v>
      </c>
      <c r="B70" s="21" t="s">
        <v>136</v>
      </c>
      <c r="C70" s="21" t="s">
        <v>187</v>
      </c>
      <c r="D70" s="22">
        <v>5</v>
      </c>
      <c r="E70" s="3"/>
      <c r="F70" s="10">
        <f t="shared" si="1"/>
        <v>0</v>
      </c>
      <c r="G70" s="4">
        <v>0.23</v>
      </c>
      <c r="H70" s="11">
        <f t="shared" si="2"/>
        <v>0</v>
      </c>
      <c r="I70" s="4">
        <f t="shared" ref="I70:I94" si="4">F70+H70</f>
        <v>0</v>
      </c>
    </row>
    <row r="71" spans="1:9" ht="15.75" customHeight="1" x14ac:dyDescent="0.3">
      <c r="A71" s="20" t="s">
        <v>137</v>
      </c>
      <c r="B71" s="21" t="s">
        <v>138</v>
      </c>
      <c r="C71" s="21" t="s">
        <v>188</v>
      </c>
      <c r="D71" s="22">
        <v>0</v>
      </c>
      <c r="E71" s="3"/>
      <c r="F71" s="10">
        <f t="shared" ref="F71:F94" si="5">D71*E71</f>
        <v>0</v>
      </c>
      <c r="G71" s="4">
        <v>0.23</v>
      </c>
      <c r="H71" s="11">
        <f t="shared" ref="H71:H94" si="6">ROUND(F71*G71,2)</f>
        <v>0</v>
      </c>
      <c r="I71" s="4">
        <f t="shared" si="4"/>
        <v>0</v>
      </c>
    </row>
    <row r="72" spans="1:9" ht="15.75" customHeight="1" x14ac:dyDescent="0.3">
      <c r="A72" s="20" t="s">
        <v>139</v>
      </c>
      <c r="B72" s="21" t="s">
        <v>140</v>
      </c>
      <c r="C72" s="21" t="s">
        <v>188</v>
      </c>
      <c r="D72" s="22">
        <f>5+5+2+6</f>
        <v>18</v>
      </c>
      <c r="E72" s="3"/>
      <c r="F72" s="10">
        <f t="shared" si="5"/>
        <v>0</v>
      </c>
      <c r="G72" s="4">
        <v>0.23</v>
      </c>
      <c r="H72" s="11">
        <f t="shared" si="6"/>
        <v>0</v>
      </c>
      <c r="I72" s="4">
        <f t="shared" si="4"/>
        <v>0</v>
      </c>
    </row>
    <row r="73" spans="1:9" ht="15.75" customHeight="1" x14ac:dyDescent="0.3">
      <c r="A73" s="20" t="s">
        <v>141</v>
      </c>
      <c r="B73" s="25" t="s">
        <v>142</v>
      </c>
      <c r="C73" s="25" t="s">
        <v>188</v>
      </c>
      <c r="D73" s="22">
        <f>2+0</f>
        <v>2</v>
      </c>
      <c r="E73" s="3"/>
      <c r="F73" s="10">
        <f t="shared" si="5"/>
        <v>0</v>
      </c>
      <c r="G73" s="4">
        <v>0.23</v>
      </c>
      <c r="H73" s="11">
        <f t="shared" si="6"/>
        <v>0</v>
      </c>
      <c r="I73" s="4">
        <f t="shared" si="4"/>
        <v>0</v>
      </c>
    </row>
    <row r="74" spans="1:9" ht="15.75" customHeight="1" x14ac:dyDescent="0.3">
      <c r="A74" s="20" t="s">
        <v>143</v>
      </c>
      <c r="B74" s="21" t="s">
        <v>144</v>
      </c>
      <c r="C74" s="21" t="s">
        <v>188</v>
      </c>
      <c r="D74" s="22">
        <v>10</v>
      </c>
      <c r="E74" s="3"/>
      <c r="F74" s="10">
        <f t="shared" si="5"/>
        <v>0</v>
      </c>
      <c r="G74" s="4">
        <v>0.23</v>
      </c>
      <c r="H74" s="11">
        <f t="shared" si="6"/>
        <v>0</v>
      </c>
      <c r="I74" s="4">
        <f t="shared" si="4"/>
        <v>0</v>
      </c>
    </row>
    <row r="75" spans="1:9" ht="15.75" customHeight="1" x14ac:dyDescent="0.3">
      <c r="A75" s="20" t="s">
        <v>145</v>
      </c>
      <c r="B75" s="25" t="s">
        <v>146</v>
      </c>
      <c r="C75" s="25" t="s">
        <v>188</v>
      </c>
      <c r="D75" s="22">
        <v>6</v>
      </c>
      <c r="E75" s="3"/>
      <c r="F75" s="10">
        <f t="shared" si="5"/>
        <v>0</v>
      </c>
      <c r="G75" s="4">
        <v>0.23</v>
      </c>
      <c r="H75" s="11">
        <f t="shared" si="6"/>
        <v>0</v>
      </c>
      <c r="I75" s="4">
        <f t="shared" si="4"/>
        <v>0</v>
      </c>
    </row>
    <row r="76" spans="1:9" ht="33" customHeight="1" x14ac:dyDescent="0.3">
      <c r="A76" s="20" t="s">
        <v>147</v>
      </c>
      <c r="B76" s="25" t="s">
        <v>148</v>
      </c>
      <c r="C76" s="25" t="s">
        <v>187</v>
      </c>
      <c r="D76" s="22">
        <v>1</v>
      </c>
      <c r="E76" s="9"/>
      <c r="F76" s="10">
        <f t="shared" si="5"/>
        <v>0</v>
      </c>
      <c r="G76" s="4">
        <v>0.23</v>
      </c>
      <c r="H76" s="11">
        <f t="shared" si="6"/>
        <v>0</v>
      </c>
      <c r="I76" s="4">
        <f t="shared" si="4"/>
        <v>0</v>
      </c>
    </row>
    <row r="77" spans="1:9" ht="33.6" customHeight="1" x14ac:dyDescent="0.3">
      <c r="A77" s="20" t="s">
        <v>149</v>
      </c>
      <c r="B77" s="25" t="s">
        <v>150</v>
      </c>
      <c r="C77" s="25" t="s">
        <v>187</v>
      </c>
      <c r="D77" s="22">
        <v>5</v>
      </c>
      <c r="E77" s="3"/>
      <c r="F77" s="10">
        <f t="shared" si="5"/>
        <v>0</v>
      </c>
      <c r="G77" s="4">
        <v>0.23</v>
      </c>
      <c r="H77" s="11">
        <f t="shared" si="6"/>
        <v>0</v>
      </c>
      <c r="I77" s="4">
        <f t="shared" si="4"/>
        <v>0</v>
      </c>
    </row>
    <row r="78" spans="1:9" ht="47.25" customHeight="1" x14ac:dyDescent="0.3">
      <c r="A78" s="20" t="s">
        <v>151</v>
      </c>
      <c r="B78" s="25" t="s">
        <v>152</v>
      </c>
      <c r="C78" s="25" t="s">
        <v>187</v>
      </c>
      <c r="D78" s="22">
        <v>30</v>
      </c>
      <c r="E78" s="3"/>
      <c r="F78" s="10">
        <f t="shared" si="5"/>
        <v>0</v>
      </c>
      <c r="G78" s="4">
        <v>0.23</v>
      </c>
      <c r="H78" s="11">
        <f t="shared" si="6"/>
        <v>0</v>
      </c>
      <c r="I78" s="4">
        <f t="shared" si="4"/>
        <v>0</v>
      </c>
    </row>
    <row r="79" spans="1:9" ht="15.75" customHeight="1" x14ac:dyDescent="0.3">
      <c r="A79" s="20" t="s">
        <v>153</v>
      </c>
      <c r="B79" s="21" t="s">
        <v>154</v>
      </c>
      <c r="C79" s="21" t="s">
        <v>187</v>
      </c>
      <c r="D79" s="22">
        <v>10</v>
      </c>
      <c r="E79" s="3"/>
      <c r="F79" s="10">
        <f t="shared" si="5"/>
        <v>0</v>
      </c>
      <c r="G79" s="4">
        <v>0.23</v>
      </c>
      <c r="H79" s="11">
        <f t="shared" si="6"/>
        <v>0</v>
      </c>
      <c r="I79" s="4">
        <f t="shared" si="4"/>
        <v>0</v>
      </c>
    </row>
    <row r="80" spans="1:9" ht="15.75" customHeight="1" x14ac:dyDescent="0.3">
      <c r="A80" s="20" t="s">
        <v>155</v>
      </c>
      <c r="B80" s="21" t="s">
        <v>156</v>
      </c>
      <c r="C80" s="21" t="s">
        <v>187</v>
      </c>
      <c r="D80" s="22">
        <v>10</v>
      </c>
      <c r="E80" s="3"/>
      <c r="F80" s="10">
        <f t="shared" si="5"/>
        <v>0</v>
      </c>
      <c r="G80" s="4">
        <v>0.23</v>
      </c>
      <c r="H80" s="11">
        <f t="shared" si="6"/>
        <v>0</v>
      </c>
      <c r="I80" s="4">
        <f t="shared" si="4"/>
        <v>0</v>
      </c>
    </row>
    <row r="81" spans="1:9" ht="15.75" customHeight="1" x14ac:dyDescent="0.3">
      <c r="A81" s="20" t="s">
        <v>157</v>
      </c>
      <c r="B81" s="21" t="s">
        <v>158</v>
      </c>
      <c r="C81" s="21" t="s">
        <v>187</v>
      </c>
      <c r="D81" s="22">
        <v>100</v>
      </c>
      <c r="E81" s="3"/>
      <c r="F81" s="10">
        <f t="shared" si="5"/>
        <v>0</v>
      </c>
      <c r="G81" s="4">
        <v>0.23</v>
      </c>
      <c r="H81" s="11">
        <f t="shared" si="6"/>
        <v>0</v>
      </c>
      <c r="I81" s="4">
        <f t="shared" si="4"/>
        <v>0</v>
      </c>
    </row>
    <row r="82" spans="1:9" ht="15.75" customHeight="1" x14ac:dyDescent="0.3">
      <c r="A82" s="20" t="s">
        <v>159</v>
      </c>
      <c r="B82" s="25" t="s">
        <v>160</v>
      </c>
      <c r="C82" s="25" t="s">
        <v>187</v>
      </c>
      <c r="D82" s="22">
        <v>3</v>
      </c>
      <c r="E82" s="3"/>
      <c r="F82" s="10">
        <f t="shared" si="5"/>
        <v>0</v>
      </c>
      <c r="G82" s="4">
        <v>0.23</v>
      </c>
      <c r="H82" s="11">
        <f t="shared" si="6"/>
        <v>0</v>
      </c>
      <c r="I82" s="4">
        <f t="shared" si="4"/>
        <v>0</v>
      </c>
    </row>
    <row r="83" spans="1:9" ht="15.75" customHeight="1" x14ac:dyDescent="0.3">
      <c r="A83" s="20" t="s">
        <v>161</v>
      </c>
      <c r="B83" s="21" t="s">
        <v>162</v>
      </c>
      <c r="C83" s="21" t="s">
        <v>188</v>
      </c>
      <c r="D83" s="22">
        <v>2</v>
      </c>
      <c r="E83" s="3"/>
      <c r="F83" s="10">
        <f t="shared" si="5"/>
        <v>0</v>
      </c>
      <c r="G83" s="4">
        <v>0.23</v>
      </c>
      <c r="H83" s="11">
        <f t="shared" si="6"/>
        <v>0</v>
      </c>
      <c r="I83" s="4">
        <f t="shared" si="4"/>
        <v>0</v>
      </c>
    </row>
    <row r="84" spans="1:9" ht="15.75" customHeight="1" x14ac:dyDescent="0.3">
      <c r="A84" s="20" t="s">
        <v>163</v>
      </c>
      <c r="B84" s="21" t="s">
        <v>164</v>
      </c>
      <c r="C84" s="21" t="s">
        <v>188</v>
      </c>
      <c r="D84" s="22">
        <v>2</v>
      </c>
      <c r="E84" s="3"/>
      <c r="F84" s="10">
        <f t="shared" si="5"/>
        <v>0</v>
      </c>
      <c r="G84" s="4">
        <v>0.23</v>
      </c>
      <c r="H84" s="11">
        <f t="shared" si="6"/>
        <v>0</v>
      </c>
      <c r="I84" s="4">
        <f t="shared" si="4"/>
        <v>0</v>
      </c>
    </row>
    <row r="85" spans="1:9" ht="15.75" customHeight="1" x14ac:dyDescent="0.3">
      <c r="A85" s="20" t="s">
        <v>165</v>
      </c>
      <c r="B85" s="25" t="s">
        <v>166</v>
      </c>
      <c r="C85" s="25" t="s">
        <v>187</v>
      </c>
      <c r="D85" s="22">
        <f>2+0</f>
        <v>2</v>
      </c>
      <c r="E85" s="3"/>
      <c r="F85" s="10">
        <f t="shared" si="5"/>
        <v>0</v>
      </c>
      <c r="G85" s="4">
        <v>0.23</v>
      </c>
      <c r="H85" s="11">
        <f t="shared" si="6"/>
        <v>0</v>
      </c>
      <c r="I85" s="4">
        <f t="shared" si="4"/>
        <v>0</v>
      </c>
    </row>
    <row r="86" spans="1:9" ht="15.75" customHeight="1" x14ac:dyDescent="0.3">
      <c r="A86" s="20" t="s">
        <v>167</v>
      </c>
      <c r="B86" s="21" t="s">
        <v>168</v>
      </c>
      <c r="C86" s="21" t="s">
        <v>187</v>
      </c>
      <c r="D86" s="22">
        <v>3</v>
      </c>
      <c r="E86" s="3"/>
      <c r="F86" s="10">
        <f t="shared" si="5"/>
        <v>0</v>
      </c>
      <c r="G86" s="4">
        <v>0.23</v>
      </c>
      <c r="H86" s="11">
        <f t="shared" si="6"/>
        <v>0</v>
      </c>
      <c r="I86" s="4">
        <f t="shared" si="4"/>
        <v>0</v>
      </c>
    </row>
    <row r="87" spans="1:9" ht="22.5" customHeight="1" x14ac:dyDescent="0.3">
      <c r="A87" s="20" t="s">
        <v>169</v>
      </c>
      <c r="B87" s="25" t="s">
        <v>170</v>
      </c>
      <c r="C87" s="25" t="s">
        <v>188</v>
      </c>
      <c r="D87" s="22">
        <v>10</v>
      </c>
      <c r="E87" s="3"/>
      <c r="F87" s="10">
        <f t="shared" si="5"/>
        <v>0</v>
      </c>
      <c r="G87" s="4">
        <v>0.23</v>
      </c>
      <c r="H87" s="11">
        <f t="shared" si="6"/>
        <v>0</v>
      </c>
      <c r="I87" s="4">
        <f t="shared" si="4"/>
        <v>0</v>
      </c>
    </row>
    <row r="88" spans="1:9" ht="15.75" customHeight="1" x14ac:dyDescent="0.3">
      <c r="A88" s="20" t="s">
        <v>171</v>
      </c>
      <c r="B88" s="25" t="s">
        <v>172</v>
      </c>
      <c r="C88" s="25" t="s">
        <v>187</v>
      </c>
      <c r="D88" s="22">
        <v>10</v>
      </c>
      <c r="E88" s="3"/>
      <c r="F88" s="10">
        <f t="shared" si="5"/>
        <v>0</v>
      </c>
      <c r="G88" s="4">
        <v>0.23</v>
      </c>
      <c r="H88" s="11">
        <f t="shared" si="6"/>
        <v>0</v>
      </c>
      <c r="I88" s="4">
        <f t="shared" si="4"/>
        <v>0</v>
      </c>
    </row>
    <row r="89" spans="1:9" ht="15.75" customHeight="1" x14ac:dyDescent="0.3">
      <c r="A89" s="20" t="s">
        <v>173</v>
      </c>
      <c r="B89" s="21" t="s">
        <v>174</v>
      </c>
      <c r="C89" s="21" t="s">
        <v>187</v>
      </c>
      <c r="D89" s="22">
        <f>4+0</f>
        <v>4</v>
      </c>
      <c r="E89" s="3"/>
      <c r="F89" s="10">
        <f t="shared" si="5"/>
        <v>0</v>
      </c>
      <c r="G89" s="4">
        <v>0.23</v>
      </c>
      <c r="H89" s="11">
        <f t="shared" si="6"/>
        <v>0</v>
      </c>
      <c r="I89" s="4">
        <f t="shared" si="4"/>
        <v>0</v>
      </c>
    </row>
    <row r="90" spans="1:9" ht="22.5" customHeight="1" x14ac:dyDescent="0.3">
      <c r="A90" s="20" t="s">
        <v>175</v>
      </c>
      <c r="B90" s="21" t="s">
        <v>176</v>
      </c>
      <c r="C90" s="21" t="s">
        <v>188</v>
      </c>
      <c r="D90" s="22">
        <v>20</v>
      </c>
      <c r="E90" s="3"/>
      <c r="F90" s="10">
        <f t="shared" si="5"/>
        <v>0</v>
      </c>
      <c r="G90" s="4">
        <v>0.23</v>
      </c>
      <c r="H90" s="11">
        <f t="shared" si="6"/>
        <v>0</v>
      </c>
      <c r="I90" s="4">
        <f t="shared" si="4"/>
        <v>0</v>
      </c>
    </row>
    <row r="91" spans="1:9" ht="22.5" customHeight="1" x14ac:dyDescent="0.3">
      <c r="A91" s="20" t="s">
        <v>177</v>
      </c>
      <c r="B91" s="26" t="s">
        <v>178</v>
      </c>
      <c r="C91" s="26" t="s">
        <v>187</v>
      </c>
      <c r="D91" s="22">
        <v>2</v>
      </c>
      <c r="E91" s="3"/>
      <c r="F91" s="10">
        <f t="shared" si="5"/>
        <v>0</v>
      </c>
      <c r="G91" s="4">
        <v>0.23</v>
      </c>
      <c r="H91" s="11">
        <f t="shared" si="6"/>
        <v>0</v>
      </c>
      <c r="I91" s="4">
        <f t="shared" si="4"/>
        <v>0</v>
      </c>
    </row>
    <row r="92" spans="1:9" ht="22.5" customHeight="1" x14ac:dyDescent="0.3">
      <c r="A92" s="20" t="s">
        <v>179</v>
      </c>
      <c r="B92" s="26" t="s">
        <v>180</v>
      </c>
      <c r="C92" s="26" t="s">
        <v>187</v>
      </c>
      <c r="D92" s="22">
        <v>2</v>
      </c>
      <c r="E92" s="3"/>
      <c r="F92" s="10">
        <f t="shared" si="5"/>
        <v>0</v>
      </c>
      <c r="G92" s="4">
        <v>0.23</v>
      </c>
      <c r="H92" s="11">
        <f t="shared" si="6"/>
        <v>0</v>
      </c>
      <c r="I92" s="4">
        <f t="shared" si="4"/>
        <v>0</v>
      </c>
    </row>
    <row r="93" spans="1:9" ht="22.5" customHeight="1" x14ac:dyDescent="0.3">
      <c r="A93" s="20" t="s">
        <v>181</v>
      </c>
      <c r="B93" s="26" t="s">
        <v>182</v>
      </c>
      <c r="C93" s="26" t="s">
        <v>188</v>
      </c>
      <c r="D93" s="22">
        <v>0</v>
      </c>
      <c r="E93" s="10"/>
      <c r="F93" s="10">
        <f t="shared" si="5"/>
        <v>0</v>
      </c>
      <c r="G93" s="11">
        <v>0.23</v>
      </c>
      <c r="H93" s="11">
        <f t="shared" si="6"/>
        <v>0</v>
      </c>
      <c r="I93" s="11">
        <f t="shared" si="4"/>
        <v>0</v>
      </c>
    </row>
    <row r="94" spans="1:9" ht="22.5" customHeight="1" x14ac:dyDescent="0.3">
      <c r="A94" s="20" t="s">
        <v>183</v>
      </c>
      <c r="B94" s="26" t="s">
        <v>184</v>
      </c>
      <c r="C94" s="26" t="s">
        <v>187</v>
      </c>
      <c r="D94" s="22">
        <v>4</v>
      </c>
      <c r="E94" s="10"/>
      <c r="F94" s="10">
        <f t="shared" si="5"/>
        <v>0</v>
      </c>
      <c r="G94" s="11">
        <v>0.23</v>
      </c>
      <c r="H94" s="11">
        <f t="shared" si="6"/>
        <v>0</v>
      </c>
      <c r="I94" s="11">
        <f t="shared" si="4"/>
        <v>0</v>
      </c>
    </row>
    <row r="95" spans="1:9" ht="15.75" customHeight="1" x14ac:dyDescent="0.3">
      <c r="A95" s="2"/>
      <c r="B95" s="15" t="s">
        <v>185</v>
      </c>
      <c r="C95" s="15"/>
      <c r="D95" s="14"/>
      <c r="E95" s="12"/>
      <c r="F95" s="13">
        <f>SUM(F6:F94)</f>
        <v>0</v>
      </c>
      <c r="G95" s="12">
        <v>0.23</v>
      </c>
      <c r="H95" s="12">
        <f>SUM(H6:H94)</f>
        <v>0</v>
      </c>
      <c r="I95" s="13">
        <f>SUM(I6:I94)</f>
        <v>0</v>
      </c>
    </row>
    <row r="96" spans="1:9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25.9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24" customHeight="1" x14ac:dyDescent="0.3"/>
    <row r="280" ht="15" customHeight="1" x14ac:dyDescent="0.3"/>
    <row r="281" ht="15" customHeight="1" x14ac:dyDescent="0.3"/>
  </sheetData>
  <mergeCells count="2">
    <mergeCell ref="A1:D1"/>
    <mergeCell ref="A2:D2"/>
  </mergeCells>
  <phoneticPr fontId="14" type="noConversion"/>
  <pageMargins left="1" right="1" top="1" bottom="1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2021r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dc:description/>
  <cp:lastModifiedBy>d.stworzyjanek</cp:lastModifiedBy>
  <cp:revision>5</cp:revision>
  <cp:lastPrinted>2020-11-30T11:46:22Z</cp:lastPrinted>
  <dcterms:created xsi:type="dcterms:W3CDTF">2020-11-27T17:29:32Z</dcterms:created>
  <dcterms:modified xsi:type="dcterms:W3CDTF">2021-12-28T10:03:28Z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