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2\"/>
    </mc:Choice>
  </mc:AlternateContent>
  <xr:revisionPtr revIDLastSave="0" documentId="13_ncr:1_{A7E18D35-7FD9-47A7-8CEB-82804942E9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2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H28" i="1"/>
  <c r="F28" i="1"/>
  <c r="D10" i="1"/>
  <c r="F10" i="1" s="1"/>
  <c r="H10" i="1" s="1"/>
  <c r="H7" i="1"/>
  <c r="H19" i="1"/>
  <c r="H24" i="1"/>
  <c r="D35" i="1"/>
  <c r="F19" i="1"/>
  <c r="D41" i="1"/>
  <c r="F41" i="1" s="1"/>
  <c r="H41" i="1" s="1"/>
  <c r="F40" i="1"/>
  <c r="H40" i="1" s="1"/>
  <c r="F11" i="1"/>
  <c r="H11" i="1" s="1"/>
  <c r="D42" i="1"/>
  <c r="F44" i="1"/>
  <c r="H44" i="1" s="1"/>
  <c r="F5" i="1"/>
  <c r="H5" i="1" s="1"/>
  <c r="D4" i="1"/>
  <c r="F4" i="1" s="1"/>
  <c r="H4" i="1" s="1"/>
  <c r="D34" i="1"/>
  <c r="F48" i="1"/>
  <c r="H48" i="1" s="1"/>
  <c r="F7" i="1"/>
  <c r="D15" i="1"/>
  <c r="F15" i="1" s="1"/>
  <c r="H15" i="1" s="1"/>
  <c r="D32" i="1"/>
  <c r="F32" i="1" s="1"/>
  <c r="H32" i="1" s="1"/>
  <c r="D38" i="1"/>
  <c r="F39" i="1"/>
  <c r="H39" i="1" s="1"/>
  <c r="F46" i="1"/>
  <c r="H46" i="1" s="1"/>
  <c r="D24" i="1"/>
  <c r="F24" i="1" s="1"/>
  <c r="D21" i="1"/>
  <c r="F21" i="1" s="1"/>
  <c r="H21" i="1" s="1"/>
  <c r="F12" i="1"/>
  <c r="H12" i="1" s="1"/>
  <c r="F30" i="1"/>
  <c r="H30" i="1" s="1"/>
  <c r="F31" i="1"/>
  <c r="H31" i="1" s="1"/>
  <c r="F17" i="1"/>
  <c r="H17" i="1" s="1"/>
  <c r="I19" i="1" l="1"/>
  <c r="I41" i="1"/>
  <c r="I39" i="1"/>
  <c r="I46" i="1"/>
  <c r="I17" i="1"/>
  <c r="I44" i="1"/>
  <c r="I40" i="1"/>
  <c r="I5" i="1"/>
  <c r="I21" i="1"/>
  <c r="I48" i="1"/>
  <c r="I7" i="1"/>
  <c r="I15" i="1"/>
  <c r="I32" i="1"/>
  <c r="I10" i="1"/>
  <c r="I11" i="1"/>
  <c r="I24" i="1"/>
  <c r="I31" i="1"/>
  <c r="I30" i="1"/>
  <c r="F29" i="1"/>
  <c r="H29" i="1" s="1"/>
  <c r="I29" i="1" l="1"/>
  <c r="F27" i="1" l="1"/>
  <c r="H27" i="1" s="1"/>
  <c r="I27" i="1" l="1"/>
  <c r="F52" i="1" l="1"/>
  <c r="H52" i="1" s="1"/>
  <c r="F51" i="1"/>
  <c r="H51" i="1" s="1"/>
  <c r="F50" i="1"/>
  <c r="H50" i="1" s="1"/>
  <c r="F49" i="1"/>
  <c r="H49" i="1" s="1"/>
  <c r="F47" i="1"/>
  <c r="H47" i="1" s="1"/>
  <c r="F45" i="1"/>
  <c r="H45" i="1" s="1"/>
  <c r="F43" i="1"/>
  <c r="H43" i="1" s="1"/>
  <c r="F42" i="1"/>
  <c r="H42" i="1" s="1"/>
  <c r="F38" i="1"/>
  <c r="H38" i="1" s="1"/>
  <c r="F33" i="1"/>
  <c r="H33" i="1" s="1"/>
  <c r="F37" i="1"/>
  <c r="H37" i="1" s="1"/>
  <c r="F36" i="1"/>
  <c r="H36" i="1" s="1"/>
  <c r="F35" i="1"/>
  <c r="H35" i="1" s="1"/>
  <c r="F34" i="1"/>
  <c r="H34" i="1" s="1"/>
  <c r="F26" i="1"/>
  <c r="H26" i="1" s="1"/>
  <c r="F25" i="1"/>
  <c r="H25" i="1" s="1"/>
  <c r="F23" i="1"/>
  <c r="H23" i="1" s="1"/>
  <c r="F22" i="1"/>
  <c r="H22" i="1" s="1"/>
  <c r="F20" i="1"/>
  <c r="H20" i="1" s="1"/>
  <c r="F18" i="1"/>
  <c r="H18" i="1" s="1"/>
  <c r="F16" i="1"/>
  <c r="H16" i="1" s="1"/>
  <c r="F14" i="1"/>
  <c r="H14" i="1" s="1"/>
  <c r="F13" i="1"/>
  <c r="H13" i="1" s="1"/>
  <c r="I12" i="1"/>
  <c r="F9" i="1"/>
  <c r="H9" i="1" s="1"/>
  <c r="F8" i="1"/>
  <c r="F6" i="1"/>
  <c r="H6" i="1" s="1"/>
  <c r="F53" i="1" l="1"/>
  <c r="H8" i="1"/>
  <c r="H53" i="1" s="1"/>
  <c r="I52" i="1"/>
  <c r="I35" i="1"/>
  <c r="I43" i="1"/>
  <c r="I51" i="1"/>
  <c r="I36" i="1"/>
  <c r="I18" i="1"/>
  <c r="I37" i="1"/>
  <c r="I47" i="1"/>
  <c r="I26" i="1"/>
  <c r="I33" i="1"/>
  <c r="I49" i="1"/>
  <c r="I20" i="1"/>
  <c r="I38" i="1"/>
  <c r="I13" i="1"/>
  <c r="I22" i="1"/>
  <c r="I34" i="1"/>
  <c r="I42" i="1"/>
  <c r="I50" i="1"/>
  <c r="I6" i="1"/>
  <c r="I4" i="1"/>
  <c r="I23" i="1"/>
  <c r="I9" i="1"/>
  <c r="I14" i="1"/>
  <c r="I16" i="1"/>
  <c r="I25" i="1"/>
  <c r="I45" i="1"/>
  <c r="I53" i="1" l="1"/>
  <c r="I8" i="1"/>
</calcChain>
</file>

<file path=xl/sharedStrings.xml><?xml version="1.0" encoding="utf-8"?>
<sst xmlns="http://schemas.openxmlformats.org/spreadsheetml/2006/main" count="160" uniqueCount="114">
  <si>
    <t>Baterie Alkaliczne Philips AA/LR6 1.5V opk. 4 szt.</t>
  </si>
  <si>
    <t>Długopis ze Skuwką Flexi Niebieski 0,7 mm. 814407 Penmate</t>
  </si>
  <si>
    <t>Klej w sztyfcie 25g Donau opak. 12 szt</t>
  </si>
  <si>
    <t>Nożyczki Biurowe 21cm 82-110238 SCI9111 Taurus</t>
  </si>
  <si>
    <t>Pojemnik Magnetyczny na Spinacze 18184411-99 Office Product</t>
  </si>
  <si>
    <t>Tusz Do Pieczątek czerwony 32-340002 Taurus</t>
  </si>
  <si>
    <t>Kostka Biała Klejona 85x85 110103 D'rect</t>
  </si>
  <si>
    <t xml:space="preserve">Spinacze Biurowe 50mm opak 100szt 110-1650 Yanda </t>
  </si>
  <si>
    <t>Zakreślacz Mix Kolorów Taurus/Leviatan 1226</t>
  </si>
  <si>
    <t>Bloczek Samoprzylepny 51x38mm 100szt żółty opk 3 szt 14047411-06 Office Product</t>
  </si>
  <si>
    <t>Korektor w Długopisie 12ml Metalowa Końcówka TK-212 Taurus</t>
  </si>
  <si>
    <t xml:space="preserve">Teczka Papierowa Z Gumką A4 Kolorowa Barbara
</t>
  </si>
  <si>
    <t>Długopis Automatyczny Żelowy G-2 Niebieski BL-G2-5-L Pilot</t>
  </si>
  <si>
    <t>Linijka Plastikowa 30cm 90-120054 Taurus</t>
  </si>
  <si>
    <t>Segregator KBK PP 7,5 cm. Niebieski Swiss(niebieski) 06.070.6094 625310</t>
  </si>
  <si>
    <t>Zakładki Indeksujące Papierowe 20x50mm 48-120078 Taurus</t>
  </si>
  <si>
    <t>L.P.</t>
  </si>
  <si>
    <t>RAZEM</t>
  </si>
  <si>
    <t>VAT 23%</t>
  </si>
  <si>
    <t>stawka VAT</t>
  </si>
  <si>
    <t>wartość netto</t>
  </si>
  <si>
    <t>Wąsy do skorosztów tj.paski uzupełniające skoroszytowe z metalowymi wąsami i listewką dociskową; opakowanie 25 szt; mix kolorów</t>
  </si>
  <si>
    <t xml:space="preserve">Kalkulator biurowy, wyświetlacz: 12 pozycji, zasilanie: słoneczno- bateryjne, funkcja wyznaczania miejsc dziesiętnych, obliczanie sumy końcowej (GT), wymiary: wysokość 2.7cm, szerokość 15cm, głębokość: 20cm.   </t>
  </si>
  <si>
    <t>Segregator KBK PP 5 cm. Niebieski Swiss 06.070.6094</t>
  </si>
  <si>
    <t>Grafity Do Ołówków 0,7mm HB 12szt Taurus</t>
  </si>
  <si>
    <t>Temperówka Metalowa pojedyńcza 82-440189 Taurus</t>
  </si>
  <si>
    <t>Długopis Automatyczny Jetstream SXN-101 Niebieski Uni, szt.</t>
  </si>
  <si>
    <t>Gumka Do ścierania 40-140184 szt. Taurus</t>
  </si>
  <si>
    <t>Papier Xero A4 A500 My Print, ryza</t>
  </si>
  <si>
    <t>Papier Xero A3 A500 My Print, ryza</t>
  </si>
  <si>
    <t>Wkład Do Długopisu G-2 Pilot Niebieski BLS-G2-5-NF, szt.</t>
  </si>
  <si>
    <t>Wkład Do Długopisu SXN-101 SXR-71-07 Niebieski Uni, szt.</t>
  </si>
  <si>
    <t>Załącznik Nr 2</t>
  </si>
  <si>
    <t>Wartość brutto</t>
  </si>
  <si>
    <t>Przekładki Papierowe do segregatora Donau 1/3 A4 opk. 100 szt. Niebieskie 8620100-10pl</t>
  </si>
  <si>
    <t>Koszulka Na Dokumenty A4 50 mic Krystaliczna opak. 100szt KBK</t>
  </si>
  <si>
    <t>Skoroszyt KBK A4 PVC z Europerforacją opk. 10 szt. różne kolory</t>
  </si>
  <si>
    <t>Księga Korespondencyjna A4 96k czarna Barbara</t>
  </si>
  <si>
    <t>Długopis ze Skuwką Flexi kolor 0,7 mm. 814407 Penmate</t>
  </si>
  <si>
    <t>Długopis ze Skuwką Flexi czarny 0,7 mm. 814407 Penmate</t>
  </si>
  <si>
    <t xml:space="preserve">Rozszywacz z blokadą </t>
  </si>
  <si>
    <t>Bloczek Samoprzylepny 51x76mm, 100 szt, żółty</t>
  </si>
  <si>
    <t>Teczka do akt osobowych A4, mocna tektura oblewana folią PVC z elastycznie formowanym grzbietem, na grzbiecie kieszeń na dane personalne, 4 sztuki wewnętrznych listew z zapięciami skoroszytowymi, 4 sztuki przekładek personalnych wg. wzoru kodeksu pracy, SZT.  (PANTA PLAST)</t>
  </si>
  <si>
    <t>Tusz Do Pieczątek czarny Taurus</t>
  </si>
  <si>
    <t>Baterie Alkaliczne Philips LR03/AAA1.5V opk. 4 szt. (cienkie)</t>
  </si>
  <si>
    <t>Produkt Nazwa kalkulator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</si>
  <si>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</si>
  <si>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</si>
  <si>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</si>
  <si>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</si>
  <si>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</si>
  <si>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</si>
  <si>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</si>
  <si>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</si>
  <si>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</si>
  <si>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</si>
  <si>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</si>
  <si>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</si>
  <si>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</si>
  <si>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</si>
  <si>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</si>
  <si>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18.</t>
  </si>
  <si>
    <t>19.</t>
  </si>
  <si>
    <t>20.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</si>
  <si>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</si>
  <si>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</si>
  <si>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</si>
  <si>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</si>
  <si>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</si>
  <si>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</si>
  <si>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</si>
  <si>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</si>
  <si>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</si>
  <si>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</si>
  <si>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</si>
  <si>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</si>
  <si>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</si>
  <si>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</si>
  <si>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</si>
  <si>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</si>
  <si>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</si>
  <si>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</si>
  <si>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</si>
  <si>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</si>
  <si>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</si>
  <si>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</si>
  <si>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</si>
  <si>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</si>
  <si>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</si>
  <si>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</si>
  <si>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JEDNOSTKA MIARY</t>
  </si>
  <si>
    <t>ILOŚĆ</t>
  </si>
  <si>
    <t xml:space="preserve">cena jednostkowa netto </t>
  </si>
  <si>
    <t>op.</t>
  </si>
  <si>
    <t>szt.</t>
  </si>
  <si>
    <t>Taśma 1 19mm 130-1286 20m opak. 6szt Grand</t>
  </si>
  <si>
    <t>Wkład do długopisu Rexgrip Niebieski RFJS-GP-F-F</t>
  </si>
  <si>
    <t>ryza</t>
  </si>
  <si>
    <t>Ściereczki Do Ekranów W Tubie opak.100szt Białe Qconnect</t>
  </si>
  <si>
    <t>Koperta C5 HK Biała 162x229mm opak. 25szt.</t>
  </si>
  <si>
    <t>Koperta DL A6 HK Biała 105x148mm opak. 50szt.</t>
  </si>
  <si>
    <t>Korektor w taśmie Taurus TK-512 5mmx12m</t>
  </si>
  <si>
    <t>Pudło archiwizacyjne do przechowywania dok. o formacie A4 wypiętych z segregatora, miejsce do opisu zawartości na grzbietach i bocznej ścianie, otwór na palec, 100 mm,(szerokość grzbietu) x 300 mm głębokość) x 340 mm (wysokość).</t>
  </si>
  <si>
    <t>Taśma Pakowa Przezroczysta Akrylowa 48mm x 50m TPGA001T Dalpo/15025011-90 Office Products</t>
  </si>
  <si>
    <t>Teczka do akt osobowych z bindą wewnętrzną, A4, okładka wykonana z kartonu jednobarwnego, opis na grzbiecie, szt. (Warta)</t>
  </si>
  <si>
    <t>Zszywki 24/6 op.1000szt. GRAND</t>
  </si>
  <si>
    <t>10.</t>
  </si>
  <si>
    <t>17.</t>
  </si>
  <si>
    <t>21.</t>
  </si>
  <si>
    <t>26.</t>
  </si>
  <si>
    <t>38.</t>
  </si>
  <si>
    <t>Klipsy archiwizacyjne 100szt w opakowaniu</t>
  </si>
  <si>
    <t>Cz. I FORMULARZ CENOWY</t>
  </si>
  <si>
    <t>PCUW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</si>
</sst>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8"/>
      <color rgb="FF1E395B"/>
      <name val="Calibri"/>
      <family val="2"/>
      <charset val="238"/>
      <scheme val="minor"/>
    </font>
    <font>
      <sz val="8"/>
      <color rgb="FF1E395B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9999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8" fontId="2" fillId="0" borderId="0" xfId="0" applyNumberFormat="1" applyFont="1"/>
    <xf numFmtId="49" fontId="5" fillId="5" borderId="1" xfId="0" applyNumberFormat="1" applyFont="1" applyFill="1" applyBorder="1" applyAlignment="1">
      <alignment horizontal="left" vertical="top" readingOrder="1"/>
    </xf>
    <xf numFmtId="49" fontId="5" fillId="8" borderId="1" xfId="0" applyNumberFormat="1" applyFont="1" applyFill="1" applyBorder="1" applyAlignment="1">
      <alignment horizontal="left" vertical="top" readingOrder="1"/>
    </xf>
    <xf numFmtId="8" fontId="2" fillId="5" borderId="0" xfId="0" applyNumberFormat="1" applyFont="1" applyFill="1"/>
    <xf numFmtId="49" fontId="5" fillId="8" borderId="1" xfId="0" applyNumberFormat="1" applyFont="1" applyFill="1" applyBorder="1" applyAlignment="1">
      <alignment horizontal="left" vertical="top" wrapText="1" readingOrder="1"/>
    </xf>
    <xf numFmtId="49" fontId="6" fillId="0" borderId="2" xfId="0" applyNumberFormat="1" applyFont="1" applyFill="1" applyBorder="1" applyAlignment="1">
      <alignment horizontal="left" vertical="top" wrapText="1" readingOrder="1"/>
    </xf>
    <xf numFmtId="0" fontId="1" fillId="0" borderId="0" xfId="0" applyFont="1"/>
    <xf numFmtId="0" fontId="1" fillId="0" borderId="0" xfId="0" applyFont="1" applyFill="1"/>
    <xf numFmtId="49" fontId="8" fillId="2" borderId="1" xfId="0" applyNumberFormat="1" applyFont="1" applyFill="1" applyBorder="1" applyAlignment="1">
      <alignment horizontal="left" vertical="center" readingOrder="1"/>
    </xf>
    <xf numFmtId="49" fontId="8" fillId="2" borderId="1" xfId="0" applyNumberFormat="1" applyFont="1" applyFill="1" applyBorder="1" applyAlignment="1">
      <alignment horizontal="left" vertical="center" wrapText="1" readingOrder="1"/>
    </xf>
    <xf numFmtId="49" fontId="8" fillId="2" borderId="1" xfId="0" applyNumberFormat="1" applyFont="1" applyFill="1" applyBorder="1" applyAlignment="1">
      <alignment horizontal="left" vertical="top" wrapText="1" readingOrder="1"/>
    </xf>
    <xf numFmtId="49" fontId="9" fillId="0" borderId="1" xfId="0" applyNumberFormat="1" applyFont="1" applyFill="1" applyBorder="1" applyAlignment="1">
      <alignment horizontal="left" vertical="top" readingOrder="1"/>
    </xf>
    <xf numFmtId="49" fontId="10" fillId="7" borderId="1" xfId="0" applyNumberFormat="1" applyFont="1" applyFill="1" applyBorder="1" applyAlignment="1">
      <alignment horizontal="left" vertical="top" readingOrder="1"/>
    </xf>
    <xf numFmtId="4" fontId="11" fillId="4" borderId="1" xfId="0" applyNumberFormat="1" applyFont="1" applyFill="1" applyBorder="1" applyAlignment="1">
      <alignment horizontal="right" vertical="center" readingOrder="1"/>
    </xf>
    <xf numFmtId="4" fontId="12" fillId="0" borderId="1" xfId="0" applyNumberFormat="1" applyFont="1" applyBorder="1"/>
    <xf numFmtId="4" fontId="5" fillId="0" borderId="1" xfId="0" applyNumberFormat="1" applyFont="1" applyBorder="1"/>
    <xf numFmtId="4" fontId="13" fillId="0" borderId="1" xfId="0" applyNumberFormat="1" applyFont="1" applyFill="1" applyBorder="1"/>
    <xf numFmtId="49" fontId="10" fillId="7" borderId="1" xfId="0" applyNumberFormat="1" applyFont="1" applyFill="1" applyBorder="1" applyAlignment="1">
      <alignment horizontal="left" vertical="top" wrapText="1" readingOrder="1"/>
    </xf>
    <xf numFmtId="4" fontId="12" fillId="0" borderId="1" xfId="0" applyNumberFormat="1" applyFont="1" applyBorder="1" applyAlignment="1">
      <alignment horizontal="right"/>
    </xf>
    <xf numFmtId="49" fontId="10" fillId="0" borderId="1" xfId="0" applyNumberFormat="1" applyFont="1" applyFill="1" applyBorder="1" applyAlignment="1">
      <alignment horizontal="left" vertical="top" wrapText="1" readingOrder="1"/>
    </xf>
    <xf numFmtId="49" fontId="10" fillId="0" borderId="1" xfId="0" applyNumberFormat="1" applyFont="1" applyFill="1" applyBorder="1" applyAlignment="1">
      <alignment horizontal="left" vertical="top" readingOrder="1"/>
    </xf>
    <xf numFmtId="0" fontId="10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1" fillId="0" borderId="1" xfId="0" applyFont="1" applyBorder="1"/>
    <xf numFmtId="49" fontId="15" fillId="7" borderId="1" xfId="0" applyNumberFormat="1" applyFont="1" applyFill="1" applyBorder="1" applyAlignment="1">
      <alignment horizontal="left" vertical="top" readingOrder="1"/>
    </xf>
    <xf numFmtId="4" fontId="12" fillId="0" borderId="1" xfId="0" applyNumberFormat="1" applyFont="1" applyFill="1" applyBorder="1" applyAlignment="1">
      <alignment horizontal="right" vertical="center" readingOrder="1"/>
    </xf>
    <xf numFmtId="4" fontId="12" fillId="3" borderId="1" xfId="0" applyNumberFormat="1" applyFont="1" applyFill="1" applyBorder="1"/>
    <xf numFmtId="4" fontId="5" fillId="3" borderId="1" xfId="0" applyNumberFormat="1" applyFont="1" applyFill="1" applyBorder="1"/>
    <xf numFmtId="4" fontId="13" fillId="6" borderId="1" xfId="0" applyNumberFormat="1" applyFont="1" applyFill="1" applyBorder="1"/>
    <xf numFmtId="0" fontId="1" fillId="5" borderId="1" xfId="0" applyFont="1" applyFill="1" applyBorder="1"/>
    <xf numFmtId="0" fontId="2" fillId="0" borderId="0" xfId="0" applyFont="1" applyFill="1"/>
    <xf numFmtId="0" fontId="16" fillId="0" borderId="0" xfId="0" applyFont="1"/>
    <xf numFmtId="0" fontId="7" fillId="0" borderId="0" xfId="0" applyNumberFormat="1" applyFont="1" applyFill="1" applyAlignment="1">
      <alignment horizontal="center" vertical="top" wrapText="1" readingOrder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55"/>
  <sheetViews>
    <sheetView tabSelected="1" topLeftCell="A40" zoomScaleNormal="100" workbookViewId="0">
      <selection activeCell="K28" sqref="K28"/>
    </sheetView>
  </sheetViews>
  <sheetFormatPr defaultRowHeight="14.4" x14ac:dyDescent="0.3"/>
  <cols>
    <col min="1" max="1" width="5.33203125" customWidth="1"/>
    <col min="2" max="2" width="53.6640625" customWidth="1"/>
    <col min="3" max="3" width="7.44140625" customWidth="1"/>
    <col min="4" max="4" width="10.109375" customWidth="1"/>
    <col min="5" max="5" width="11.44140625" customWidth="1"/>
    <col min="6" max="6" width="13.109375" customWidth="1"/>
    <col min="8" max="8" width="10.33203125" customWidth="1"/>
    <col min="9" max="9" width="12.44140625" customWidth="1"/>
    <col min="11" max="11" width="9.6640625" bestFit="1" customWidth="1"/>
  </cols>
  <sheetData>
    <row r="1" spans="1:9" ht="21.75" customHeight="1" x14ac:dyDescent="0.3">
      <c r="A1" s="33" t="s">
        <v>112</v>
      </c>
      <c r="B1" s="33"/>
      <c r="C1" s="33"/>
      <c r="D1" s="33"/>
      <c r="E1" s="7"/>
      <c r="F1" s="7"/>
      <c r="G1" s="7"/>
      <c r="H1" s="7"/>
      <c r="I1" s="7"/>
    </row>
    <row r="2" spans="1:9" ht="15" customHeight="1" x14ac:dyDescent="0.3">
      <c r="A2" s="8"/>
      <c r="B2" s="31" t="s">
        <v>113</v>
      </c>
      <c r="C2" s="8"/>
      <c r="D2" s="8"/>
      <c r="E2" s="7"/>
      <c r="F2" s="32" t="s">
        <v>32</v>
      </c>
      <c r="G2" s="7"/>
      <c r="H2" s="7"/>
      <c r="I2" s="7"/>
    </row>
    <row r="3" spans="1:9" ht="42" customHeight="1" x14ac:dyDescent="0.3">
      <c r="A3" s="9" t="s">
        <v>16</v>
      </c>
      <c r="B3" s="9" t="s">
        <v>45</v>
      </c>
      <c r="C3" s="10" t="s">
        <v>90</v>
      </c>
      <c r="D3" s="11" t="s">
        <v>91</v>
      </c>
      <c r="E3" s="10" t="s">
        <v>92</v>
      </c>
      <c r="F3" s="10" t="s">
        <v>20</v>
      </c>
      <c r="G3" s="9" t="s">
        <v>19</v>
      </c>
      <c r="H3" s="9" t="s">
        <v>18</v>
      </c>
      <c r="I3" s="9" t="s">
        <v>33</v>
      </c>
    </row>
    <row r="4" spans="1:9" x14ac:dyDescent="0.3">
      <c r="A4" s="12" t="s">
        <v>46</v>
      </c>
      <c r="B4" s="13" t="s">
        <v>0</v>
      </c>
      <c r="C4" s="13" t="s">
        <v>93</v>
      </c>
      <c r="D4" s="14">
        <f>1+0+1</f>
        <v>2</v>
      </c>
      <c r="E4" s="15"/>
      <c r="F4" s="15">
        <f t="shared" ref="F4:F21" si="0">D4*E4</f>
        <v>0</v>
      </c>
      <c r="G4" s="16">
        <v>0.23</v>
      </c>
      <c r="H4" s="16">
        <f>ROUND(F4*G4,2)</f>
        <v>0</v>
      </c>
      <c r="I4" s="17">
        <f t="shared" ref="I4:I52" si="1">SUM(F4+H4)</f>
        <v>0</v>
      </c>
    </row>
    <row r="5" spans="1:9" x14ac:dyDescent="0.3">
      <c r="A5" s="12" t="s">
        <v>47</v>
      </c>
      <c r="B5" s="13" t="s">
        <v>44</v>
      </c>
      <c r="C5" s="13" t="s">
        <v>93</v>
      </c>
      <c r="D5" s="14">
        <v>2</v>
      </c>
      <c r="E5" s="15"/>
      <c r="F5" s="15">
        <f t="shared" si="0"/>
        <v>0</v>
      </c>
      <c r="G5" s="16">
        <v>0.23</v>
      </c>
      <c r="H5" s="16">
        <f t="shared" ref="H5:H52" si="2">ROUND(F5*G5,2)</f>
        <v>0</v>
      </c>
      <c r="I5" s="17">
        <f t="shared" si="1"/>
        <v>0</v>
      </c>
    </row>
    <row r="6" spans="1:9" x14ac:dyDescent="0.3">
      <c r="A6" s="12" t="s">
        <v>48</v>
      </c>
      <c r="B6" s="18" t="s">
        <v>9</v>
      </c>
      <c r="C6" s="18" t="s">
        <v>93</v>
      </c>
      <c r="D6" s="14">
        <v>1</v>
      </c>
      <c r="E6" s="15"/>
      <c r="F6" s="15">
        <f t="shared" si="0"/>
        <v>0</v>
      </c>
      <c r="G6" s="16">
        <v>0.23</v>
      </c>
      <c r="H6" s="16">
        <f t="shared" si="2"/>
        <v>0</v>
      </c>
      <c r="I6" s="17">
        <f t="shared" si="1"/>
        <v>0</v>
      </c>
    </row>
    <row r="7" spans="1:9" x14ac:dyDescent="0.3">
      <c r="A7" s="12" t="s">
        <v>49</v>
      </c>
      <c r="B7" s="13" t="s">
        <v>41</v>
      </c>
      <c r="C7" s="13" t="s">
        <v>93</v>
      </c>
      <c r="D7" s="14">
        <v>1</v>
      </c>
      <c r="E7" s="15"/>
      <c r="F7" s="15">
        <f t="shared" si="0"/>
        <v>0</v>
      </c>
      <c r="G7" s="16">
        <v>0.23</v>
      </c>
      <c r="H7" s="16">
        <f t="shared" si="2"/>
        <v>0</v>
      </c>
      <c r="I7" s="17">
        <f t="shared" si="1"/>
        <v>0</v>
      </c>
    </row>
    <row r="8" spans="1:9" x14ac:dyDescent="0.3">
      <c r="A8" s="12" t="s">
        <v>50</v>
      </c>
      <c r="B8" s="13" t="s">
        <v>26</v>
      </c>
      <c r="C8" s="13" t="s">
        <v>94</v>
      </c>
      <c r="D8" s="14">
        <v>4</v>
      </c>
      <c r="E8" s="15"/>
      <c r="F8" s="15">
        <f t="shared" si="0"/>
        <v>0</v>
      </c>
      <c r="G8" s="16">
        <v>0.23</v>
      </c>
      <c r="H8" s="16">
        <f t="shared" si="2"/>
        <v>0</v>
      </c>
      <c r="I8" s="17">
        <f t="shared" si="1"/>
        <v>0</v>
      </c>
    </row>
    <row r="9" spans="1:9" x14ac:dyDescent="0.3">
      <c r="A9" s="12" t="s">
        <v>51</v>
      </c>
      <c r="B9" s="13" t="s">
        <v>12</v>
      </c>
      <c r="C9" s="13" t="s">
        <v>94</v>
      </c>
      <c r="D9" s="14">
        <v>1</v>
      </c>
      <c r="E9" s="19"/>
      <c r="F9" s="15">
        <f t="shared" si="0"/>
        <v>0</v>
      </c>
      <c r="G9" s="16">
        <v>0.23</v>
      </c>
      <c r="H9" s="16">
        <f t="shared" si="2"/>
        <v>0</v>
      </c>
      <c r="I9" s="17">
        <f t="shared" si="1"/>
        <v>0</v>
      </c>
    </row>
    <row r="10" spans="1:9" x14ac:dyDescent="0.3">
      <c r="A10" s="12" t="s">
        <v>52</v>
      </c>
      <c r="B10" s="13" t="s">
        <v>39</v>
      </c>
      <c r="C10" s="13" t="s">
        <v>94</v>
      </c>
      <c r="D10" s="14">
        <f>5+0</f>
        <v>5</v>
      </c>
      <c r="E10" s="15"/>
      <c r="F10" s="15">
        <f t="shared" si="0"/>
        <v>0</v>
      </c>
      <c r="G10" s="16">
        <v>0.23</v>
      </c>
      <c r="H10" s="16">
        <f t="shared" si="2"/>
        <v>0</v>
      </c>
      <c r="I10" s="17">
        <f t="shared" si="1"/>
        <v>0</v>
      </c>
    </row>
    <row r="11" spans="1:9" x14ac:dyDescent="0.3">
      <c r="A11" s="12" t="s">
        <v>53</v>
      </c>
      <c r="B11" s="13" t="s">
        <v>38</v>
      </c>
      <c r="C11" s="13" t="s">
        <v>94</v>
      </c>
      <c r="D11" s="14">
        <v>10</v>
      </c>
      <c r="E11" s="19"/>
      <c r="F11" s="15">
        <f t="shared" si="0"/>
        <v>0</v>
      </c>
      <c r="G11" s="16">
        <v>0.23</v>
      </c>
      <c r="H11" s="16">
        <f t="shared" si="2"/>
        <v>0</v>
      </c>
      <c r="I11" s="17">
        <f t="shared" si="1"/>
        <v>0</v>
      </c>
    </row>
    <row r="12" spans="1:9" x14ac:dyDescent="0.3">
      <c r="A12" s="12" t="s">
        <v>54</v>
      </c>
      <c r="B12" s="13" t="s">
        <v>1</v>
      </c>
      <c r="C12" s="13" t="s">
        <v>94</v>
      </c>
      <c r="D12" s="14">
        <v>10</v>
      </c>
      <c r="E12" s="15"/>
      <c r="F12" s="15">
        <f t="shared" si="0"/>
        <v>0</v>
      </c>
      <c r="G12" s="16">
        <v>0.23</v>
      </c>
      <c r="H12" s="16">
        <f t="shared" si="2"/>
        <v>0</v>
      </c>
      <c r="I12" s="17">
        <f t="shared" si="1"/>
        <v>0</v>
      </c>
    </row>
    <row r="13" spans="1:9" x14ac:dyDescent="0.3">
      <c r="A13" s="12" t="s">
        <v>106</v>
      </c>
      <c r="B13" s="13" t="s">
        <v>24</v>
      </c>
      <c r="C13" s="13" t="s">
        <v>94</v>
      </c>
      <c r="D13" s="14">
        <v>5</v>
      </c>
      <c r="E13" s="15"/>
      <c r="F13" s="15">
        <f t="shared" si="0"/>
        <v>0</v>
      </c>
      <c r="G13" s="16">
        <v>0.23</v>
      </c>
      <c r="H13" s="16">
        <f t="shared" si="2"/>
        <v>0</v>
      </c>
      <c r="I13" s="17">
        <f t="shared" si="1"/>
        <v>0</v>
      </c>
    </row>
    <row r="14" spans="1:9" x14ac:dyDescent="0.3">
      <c r="A14" s="12" t="s">
        <v>55</v>
      </c>
      <c r="B14" s="13" t="s">
        <v>27</v>
      </c>
      <c r="C14" s="13" t="s">
        <v>94</v>
      </c>
      <c r="D14" s="14">
        <v>2</v>
      </c>
      <c r="E14" s="15"/>
      <c r="F14" s="15">
        <f t="shared" si="0"/>
        <v>0</v>
      </c>
      <c r="G14" s="16">
        <v>0.23</v>
      </c>
      <c r="H14" s="16">
        <f t="shared" si="2"/>
        <v>0</v>
      </c>
      <c r="I14" s="17">
        <f t="shared" si="1"/>
        <v>0</v>
      </c>
    </row>
    <row r="15" spans="1:9" ht="30.6" x14ac:dyDescent="0.3">
      <c r="A15" s="12" t="s">
        <v>56</v>
      </c>
      <c r="B15" s="18" t="s">
        <v>22</v>
      </c>
      <c r="C15" s="13" t="s">
        <v>94</v>
      </c>
      <c r="D15" s="14">
        <f>1+0</f>
        <v>1</v>
      </c>
      <c r="E15" s="15"/>
      <c r="F15" s="15">
        <f t="shared" si="0"/>
        <v>0</v>
      </c>
      <c r="G15" s="16">
        <v>0.23</v>
      </c>
      <c r="H15" s="16">
        <f t="shared" si="2"/>
        <v>0</v>
      </c>
      <c r="I15" s="17">
        <f t="shared" si="1"/>
        <v>0</v>
      </c>
    </row>
    <row r="16" spans="1:9" x14ac:dyDescent="0.3">
      <c r="A16" s="12" t="s">
        <v>57</v>
      </c>
      <c r="B16" s="13" t="s">
        <v>2</v>
      </c>
      <c r="C16" s="13" t="s">
        <v>94</v>
      </c>
      <c r="D16" s="14">
        <v>5</v>
      </c>
      <c r="E16" s="15"/>
      <c r="F16" s="15">
        <f t="shared" si="0"/>
        <v>0</v>
      </c>
      <c r="G16" s="16">
        <v>0.23</v>
      </c>
      <c r="H16" s="16">
        <f t="shared" si="2"/>
        <v>0</v>
      </c>
      <c r="I16" s="17">
        <f t="shared" si="1"/>
        <v>0</v>
      </c>
    </row>
    <row r="17" spans="1:9" x14ac:dyDescent="0.3">
      <c r="A17" s="12" t="s">
        <v>58</v>
      </c>
      <c r="B17" s="13" t="s">
        <v>111</v>
      </c>
      <c r="C17" s="13" t="s">
        <v>94</v>
      </c>
      <c r="D17" s="14">
        <v>1</v>
      </c>
      <c r="E17" s="15"/>
      <c r="F17" s="15">
        <f t="shared" si="0"/>
        <v>0</v>
      </c>
      <c r="G17" s="16">
        <v>0.23</v>
      </c>
      <c r="H17" s="16">
        <f t="shared" si="2"/>
        <v>0</v>
      </c>
      <c r="I17" s="17">
        <f t="shared" si="1"/>
        <v>0</v>
      </c>
    </row>
    <row r="18" spans="1:9" x14ac:dyDescent="0.3">
      <c r="A18" s="12" t="s">
        <v>59</v>
      </c>
      <c r="B18" s="13" t="s">
        <v>99</v>
      </c>
      <c r="C18" s="13" t="s">
        <v>93</v>
      </c>
      <c r="D18" s="14">
        <v>5</v>
      </c>
      <c r="E18" s="15"/>
      <c r="F18" s="15">
        <f t="shared" si="0"/>
        <v>0</v>
      </c>
      <c r="G18" s="16">
        <v>0.23</v>
      </c>
      <c r="H18" s="16">
        <f t="shared" si="2"/>
        <v>0</v>
      </c>
      <c r="I18" s="17">
        <f t="shared" si="1"/>
        <v>0</v>
      </c>
    </row>
    <row r="19" spans="1:9" x14ac:dyDescent="0.3">
      <c r="A19" s="12" t="s">
        <v>60</v>
      </c>
      <c r="B19" s="13" t="s">
        <v>100</v>
      </c>
      <c r="C19" s="13" t="s">
        <v>93</v>
      </c>
      <c r="D19" s="14">
        <v>1</v>
      </c>
      <c r="E19" s="15"/>
      <c r="F19" s="15">
        <f t="shared" si="0"/>
        <v>0</v>
      </c>
      <c r="G19" s="16">
        <v>0.23</v>
      </c>
      <c r="H19" s="16">
        <f t="shared" si="2"/>
        <v>0</v>
      </c>
      <c r="I19" s="17">
        <f t="shared" si="1"/>
        <v>0</v>
      </c>
    </row>
    <row r="20" spans="1:9" x14ac:dyDescent="0.3">
      <c r="A20" s="12" t="s">
        <v>107</v>
      </c>
      <c r="B20" s="13" t="s">
        <v>10</v>
      </c>
      <c r="C20" s="13" t="s">
        <v>94</v>
      </c>
      <c r="D20" s="14">
        <v>1</v>
      </c>
      <c r="E20" s="19"/>
      <c r="F20" s="15">
        <f t="shared" si="0"/>
        <v>0</v>
      </c>
      <c r="G20" s="16">
        <v>0.23</v>
      </c>
      <c r="H20" s="16">
        <f t="shared" si="2"/>
        <v>0</v>
      </c>
      <c r="I20" s="17">
        <f t="shared" si="1"/>
        <v>0</v>
      </c>
    </row>
    <row r="21" spans="1:9" x14ac:dyDescent="0.3">
      <c r="A21" s="12" t="s">
        <v>61</v>
      </c>
      <c r="B21" s="13" t="s">
        <v>101</v>
      </c>
      <c r="C21" s="13" t="s">
        <v>94</v>
      </c>
      <c r="D21" s="14">
        <f>1+0</f>
        <v>1</v>
      </c>
      <c r="E21" s="15"/>
      <c r="F21" s="15">
        <f t="shared" si="0"/>
        <v>0</v>
      </c>
      <c r="G21" s="16">
        <v>0.23</v>
      </c>
      <c r="H21" s="16">
        <f t="shared" si="2"/>
        <v>0</v>
      </c>
      <c r="I21" s="17">
        <f t="shared" si="1"/>
        <v>0</v>
      </c>
    </row>
    <row r="22" spans="1:9" x14ac:dyDescent="0.3">
      <c r="A22" s="12" t="s">
        <v>62</v>
      </c>
      <c r="B22" s="13" t="s">
        <v>6</v>
      </c>
      <c r="C22" s="13" t="s">
        <v>94</v>
      </c>
      <c r="D22" s="14">
        <v>2</v>
      </c>
      <c r="E22" s="15"/>
      <c r="F22" s="15">
        <f t="shared" ref="F22:F28" si="3">D22*E22</f>
        <v>0</v>
      </c>
      <c r="G22" s="16">
        <v>0.23</v>
      </c>
      <c r="H22" s="16">
        <f t="shared" si="2"/>
        <v>0</v>
      </c>
      <c r="I22" s="17">
        <f t="shared" si="1"/>
        <v>0</v>
      </c>
    </row>
    <row r="23" spans="1:9" x14ac:dyDescent="0.3">
      <c r="A23" s="12" t="s">
        <v>63</v>
      </c>
      <c r="B23" s="13" t="s">
        <v>35</v>
      </c>
      <c r="C23" s="13" t="s">
        <v>93</v>
      </c>
      <c r="D23" s="14">
        <v>10</v>
      </c>
      <c r="E23" s="15"/>
      <c r="F23" s="15">
        <f t="shared" si="3"/>
        <v>0</v>
      </c>
      <c r="G23" s="16">
        <v>0.23</v>
      </c>
      <c r="H23" s="16">
        <f t="shared" si="2"/>
        <v>0</v>
      </c>
      <c r="I23" s="17">
        <f t="shared" si="1"/>
        <v>0</v>
      </c>
    </row>
    <row r="24" spans="1:9" x14ac:dyDescent="0.3">
      <c r="A24" s="12" t="s">
        <v>108</v>
      </c>
      <c r="B24" s="2" t="s">
        <v>37</v>
      </c>
      <c r="C24" s="2" t="s">
        <v>94</v>
      </c>
      <c r="D24" s="14">
        <f>1+0</f>
        <v>1</v>
      </c>
      <c r="E24" s="15"/>
      <c r="F24" s="15">
        <f t="shared" si="3"/>
        <v>0</v>
      </c>
      <c r="G24" s="16">
        <v>0.23</v>
      </c>
      <c r="H24" s="16">
        <f t="shared" si="2"/>
        <v>0</v>
      </c>
      <c r="I24" s="17">
        <f t="shared" si="1"/>
        <v>0</v>
      </c>
    </row>
    <row r="25" spans="1:9" x14ac:dyDescent="0.3">
      <c r="A25" s="12" t="s">
        <v>64</v>
      </c>
      <c r="B25" s="13" t="s">
        <v>13</v>
      </c>
      <c r="C25" s="13" t="s">
        <v>94</v>
      </c>
      <c r="D25" s="14">
        <v>1</v>
      </c>
      <c r="E25" s="15"/>
      <c r="F25" s="15">
        <f t="shared" si="3"/>
        <v>0</v>
      </c>
      <c r="G25" s="16">
        <v>0.23</v>
      </c>
      <c r="H25" s="16">
        <f t="shared" si="2"/>
        <v>0</v>
      </c>
      <c r="I25" s="17">
        <f t="shared" si="1"/>
        <v>0</v>
      </c>
    </row>
    <row r="26" spans="1:9" x14ac:dyDescent="0.3">
      <c r="A26" s="12" t="s">
        <v>65</v>
      </c>
      <c r="B26" s="13" t="s">
        <v>3</v>
      </c>
      <c r="C26" s="13" t="s">
        <v>94</v>
      </c>
      <c r="D26" s="14">
        <v>1</v>
      </c>
      <c r="E26" s="19"/>
      <c r="F26" s="15">
        <f t="shared" si="3"/>
        <v>0</v>
      </c>
      <c r="G26" s="16">
        <v>0.23</v>
      </c>
      <c r="H26" s="16">
        <f t="shared" si="2"/>
        <v>0</v>
      </c>
      <c r="I26" s="17">
        <f t="shared" si="1"/>
        <v>0</v>
      </c>
    </row>
    <row r="27" spans="1:9" x14ac:dyDescent="0.3">
      <c r="A27" s="12" t="s">
        <v>66</v>
      </c>
      <c r="B27" s="13" t="s">
        <v>29</v>
      </c>
      <c r="C27" s="13" t="s">
        <v>97</v>
      </c>
      <c r="D27" s="14">
        <v>1</v>
      </c>
      <c r="E27" s="19"/>
      <c r="F27" s="15">
        <f t="shared" si="3"/>
        <v>0</v>
      </c>
      <c r="G27" s="16">
        <v>0.23</v>
      </c>
      <c r="H27" s="16">
        <f t="shared" si="2"/>
        <v>0</v>
      </c>
      <c r="I27" s="17">
        <f t="shared" si="1"/>
        <v>0</v>
      </c>
    </row>
    <row r="28" spans="1:9" x14ac:dyDescent="0.3">
      <c r="A28" s="12" t="s">
        <v>67</v>
      </c>
      <c r="B28" s="13" t="s">
        <v>28</v>
      </c>
      <c r="C28" s="13" t="s">
        <v>97</v>
      </c>
      <c r="D28" s="14">
        <v>130</v>
      </c>
      <c r="E28" s="19"/>
      <c r="F28" s="15">
        <f t="shared" si="3"/>
        <v>0</v>
      </c>
      <c r="G28" s="16">
        <v>0.23</v>
      </c>
      <c r="H28" s="16">
        <f t="shared" si="2"/>
        <v>0</v>
      </c>
      <c r="I28" s="17">
        <f t="shared" si="1"/>
        <v>0</v>
      </c>
    </row>
    <row r="29" spans="1:9" x14ac:dyDescent="0.3">
      <c r="A29" s="12" t="s">
        <v>109</v>
      </c>
      <c r="B29" s="13" t="s">
        <v>4</v>
      </c>
      <c r="C29" s="13" t="s">
        <v>94</v>
      </c>
      <c r="D29" s="14">
        <v>1</v>
      </c>
      <c r="E29" s="15"/>
      <c r="F29" s="15">
        <f t="shared" ref="F29:F41" si="4">D29*E29</f>
        <v>0</v>
      </c>
      <c r="G29" s="16">
        <v>0.23</v>
      </c>
      <c r="H29" s="16">
        <f t="shared" si="2"/>
        <v>0</v>
      </c>
      <c r="I29" s="17">
        <f t="shared" si="1"/>
        <v>0</v>
      </c>
    </row>
    <row r="30" spans="1:9" ht="24" x14ac:dyDescent="0.3">
      <c r="A30" s="12" t="s">
        <v>68</v>
      </c>
      <c r="B30" s="5" t="s">
        <v>34</v>
      </c>
      <c r="C30" s="3" t="s">
        <v>93</v>
      </c>
      <c r="D30" s="14">
        <v>3</v>
      </c>
      <c r="E30" s="19"/>
      <c r="F30" s="15">
        <f t="shared" si="4"/>
        <v>0</v>
      </c>
      <c r="G30" s="16">
        <v>0.23</v>
      </c>
      <c r="H30" s="16">
        <f t="shared" si="2"/>
        <v>0</v>
      </c>
      <c r="I30" s="17">
        <f t="shared" si="1"/>
        <v>0</v>
      </c>
    </row>
    <row r="31" spans="1:9" ht="30.6" x14ac:dyDescent="0.3">
      <c r="A31" s="12" t="s">
        <v>69</v>
      </c>
      <c r="B31" s="20" t="s">
        <v>102</v>
      </c>
      <c r="C31" s="18" t="s">
        <v>94</v>
      </c>
      <c r="D31" s="14">
        <v>50</v>
      </c>
      <c r="E31" s="19"/>
      <c r="F31" s="15">
        <f t="shared" si="4"/>
        <v>0</v>
      </c>
      <c r="G31" s="16">
        <v>0.23</v>
      </c>
      <c r="H31" s="16">
        <f t="shared" si="2"/>
        <v>0</v>
      </c>
      <c r="I31" s="17">
        <f t="shared" si="1"/>
        <v>0</v>
      </c>
    </row>
    <row r="32" spans="1:9" x14ac:dyDescent="0.3">
      <c r="A32" s="12" t="s">
        <v>70</v>
      </c>
      <c r="B32" s="2" t="s">
        <v>40</v>
      </c>
      <c r="C32" s="2" t="s">
        <v>94</v>
      </c>
      <c r="D32" s="14">
        <f>1+0</f>
        <v>1</v>
      </c>
      <c r="E32" s="19"/>
      <c r="F32" s="15">
        <f t="shared" si="4"/>
        <v>0</v>
      </c>
      <c r="G32" s="16">
        <v>0.23</v>
      </c>
      <c r="H32" s="16">
        <f t="shared" si="2"/>
        <v>0</v>
      </c>
      <c r="I32" s="17">
        <f t="shared" si="1"/>
        <v>0</v>
      </c>
    </row>
    <row r="33" spans="1:9" x14ac:dyDescent="0.3">
      <c r="A33" s="12" t="s">
        <v>71</v>
      </c>
      <c r="B33" s="13" t="s">
        <v>98</v>
      </c>
      <c r="C33" s="13" t="s">
        <v>93</v>
      </c>
      <c r="D33" s="14">
        <v>1</v>
      </c>
      <c r="E33" s="19"/>
      <c r="F33" s="15">
        <f t="shared" si="4"/>
        <v>0</v>
      </c>
      <c r="G33" s="16">
        <v>0.23</v>
      </c>
      <c r="H33" s="16">
        <f t="shared" si="2"/>
        <v>0</v>
      </c>
      <c r="I33" s="17">
        <f t="shared" si="1"/>
        <v>0</v>
      </c>
    </row>
    <row r="34" spans="1:9" x14ac:dyDescent="0.3">
      <c r="A34" s="12" t="s">
        <v>72</v>
      </c>
      <c r="B34" s="13" t="s">
        <v>23</v>
      </c>
      <c r="C34" s="13" t="s">
        <v>94</v>
      </c>
      <c r="D34" s="14">
        <f>12+8+10+10</f>
        <v>40</v>
      </c>
      <c r="E34" s="15"/>
      <c r="F34" s="15">
        <f t="shared" si="4"/>
        <v>0</v>
      </c>
      <c r="G34" s="16">
        <v>0.23</v>
      </c>
      <c r="H34" s="16">
        <f t="shared" si="2"/>
        <v>0</v>
      </c>
      <c r="I34" s="17">
        <f t="shared" si="1"/>
        <v>0</v>
      </c>
    </row>
    <row r="35" spans="1:9" x14ac:dyDescent="0.3">
      <c r="A35" s="12" t="s">
        <v>73</v>
      </c>
      <c r="B35" s="13" t="s">
        <v>14</v>
      </c>
      <c r="C35" s="13" t="s">
        <v>94</v>
      </c>
      <c r="D35" s="14">
        <f>50</f>
        <v>50</v>
      </c>
      <c r="E35" s="15"/>
      <c r="F35" s="15">
        <f t="shared" si="4"/>
        <v>0</v>
      </c>
      <c r="G35" s="16">
        <v>0.23</v>
      </c>
      <c r="H35" s="16">
        <f t="shared" si="2"/>
        <v>0</v>
      </c>
      <c r="I35" s="17">
        <f t="shared" si="1"/>
        <v>0</v>
      </c>
    </row>
    <row r="36" spans="1:9" x14ac:dyDescent="0.3">
      <c r="A36" s="12" t="s">
        <v>74</v>
      </c>
      <c r="B36" s="13" t="s">
        <v>36</v>
      </c>
      <c r="C36" s="13" t="s">
        <v>94</v>
      </c>
      <c r="D36" s="14">
        <v>15</v>
      </c>
      <c r="E36" s="15"/>
      <c r="F36" s="15">
        <f t="shared" si="4"/>
        <v>0</v>
      </c>
      <c r="G36" s="16">
        <v>0.23</v>
      </c>
      <c r="H36" s="16">
        <f t="shared" si="2"/>
        <v>0</v>
      </c>
      <c r="I36" s="17">
        <f t="shared" si="1"/>
        <v>0</v>
      </c>
    </row>
    <row r="37" spans="1:9" x14ac:dyDescent="0.3">
      <c r="A37" s="12" t="s">
        <v>75</v>
      </c>
      <c r="B37" s="13" t="s">
        <v>7</v>
      </c>
      <c r="C37" s="13" t="s">
        <v>93</v>
      </c>
      <c r="D37" s="14">
        <v>1</v>
      </c>
      <c r="E37" s="15"/>
      <c r="F37" s="15">
        <f t="shared" si="4"/>
        <v>0</v>
      </c>
      <c r="G37" s="16">
        <v>0.23</v>
      </c>
      <c r="H37" s="16">
        <f t="shared" si="2"/>
        <v>0</v>
      </c>
      <c r="I37" s="17">
        <f t="shared" si="1"/>
        <v>0</v>
      </c>
    </row>
    <row r="38" spans="1:9" x14ac:dyDescent="0.3">
      <c r="A38" s="12" t="s">
        <v>76</v>
      </c>
      <c r="B38" s="13" t="s">
        <v>95</v>
      </c>
      <c r="C38" s="21" t="s">
        <v>93</v>
      </c>
      <c r="D38" s="14">
        <f>1+0</f>
        <v>1</v>
      </c>
      <c r="E38" s="19"/>
      <c r="F38" s="15">
        <f t="shared" si="4"/>
        <v>0</v>
      </c>
      <c r="G38" s="16">
        <v>0.23</v>
      </c>
      <c r="H38" s="16">
        <f t="shared" si="2"/>
        <v>0</v>
      </c>
      <c r="I38" s="17">
        <f t="shared" si="1"/>
        <v>0</v>
      </c>
    </row>
    <row r="39" spans="1:9" ht="26.25" customHeight="1" x14ac:dyDescent="0.3">
      <c r="A39" s="12" t="s">
        <v>77</v>
      </c>
      <c r="B39" s="6" t="s">
        <v>103</v>
      </c>
      <c r="C39" s="13" t="s">
        <v>94</v>
      </c>
      <c r="D39" s="14">
        <v>1</v>
      </c>
      <c r="E39" s="19"/>
      <c r="F39" s="15">
        <f t="shared" si="4"/>
        <v>0</v>
      </c>
      <c r="G39" s="16">
        <v>0.23</v>
      </c>
      <c r="H39" s="16">
        <f t="shared" si="2"/>
        <v>0</v>
      </c>
      <c r="I39" s="17">
        <f t="shared" si="1"/>
        <v>0</v>
      </c>
    </row>
    <row r="40" spans="1:9" ht="54" customHeight="1" x14ac:dyDescent="0.3">
      <c r="A40" s="12" t="s">
        <v>78</v>
      </c>
      <c r="B40" s="22" t="s">
        <v>42</v>
      </c>
      <c r="C40" s="22" t="s">
        <v>94</v>
      </c>
      <c r="D40" s="14">
        <v>6</v>
      </c>
      <c r="E40" s="15"/>
      <c r="F40" s="15">
        <f t="shared" si="4"/>
        <v>0</v>
      </c>
      <c r="G40" s="16">
        <v>0.23</v>
      </c>
      <c r="H40" s="16">
        <f t="shared" si="2"/>
        <v>0</v>
      </c>
      <c r="I40" s="17">
        <f t="shared" si="1"/>
        <v>0</v>
      </c>
    </row>
    <row r="41" spans="1:9" ht="20.399999999999999" x14ac:dyDescent="0.3">
      <c r="A41" s="12" t="s">
        <v>110</v>
      </c>
      <c r="B41" s="23" t="s">
        <v>104</v>
      </c>
      <c r="C41" s="23" t="s">
        <v>94</v>
      </c>
      <c r="D41" s="14">
        <f>0+10+15</f>
        <v>25</v>
      </c>
      <c r="E41" s="15"/>
      <c r="F41" s="15">
        <f t="shared" si="4"/>
        <v>0</v>
      </c>
      <c r="G41" s="16">
        <v>0.23</v>
      </c>
      <c r="H41" s="16">
        <f t="shared" si="2"/>
        <v>0</v>
      </c>
      <c r="I41" s="17">
        <f t="shared" si="1"/>
        <v>0</v>
      </c>
    </row>
    <row r="42" spans="1:9" ht="20.399999999999999" x14ac:dyDescent="0.3">
      <c r="A42" s="12" t="s">
        <v>79</v>
      </c>
      <c r="B42" s="18" t="s">
        <v>11</v>
      </c>
      <c r="C42" s="18" t="s">
        <v>94</v>
      </c>
      <c r="D42" s="14">
        <f>9+0+10</f>
        <v>19</v>
      </c>
      <c r="E42" s="15"/>
      <c r="F42" s="15">
        <f t="shared" ref="F42:F44" si="5">D42*E42</f>
        <v>0</v>
      </c>
      <c r="G42" s="16">
        <v>0.23</v>
      </c>
      <c r="H42" s="16">
        <f t="shared" si="2"/>
        <v>0</v>
      </c>
      <c r="I42" s="17">
        <f t="shared" si="1"/>
        <v>0</v>
      </c>
    </row>
    <row r="43" spans="1:9" x14ac:dyDescent="0.3">
      <c r="A43" s="12" t="s">
        <v>80</v>
      </c>
      <c r="B43" s="13" t="s">
        <v>25</v>
      </c>
      <c r="C43" s="13" t="s">
        <v>94</v>
      </c>
      <c r="D43" s="14">
        <v>1</v>
      </c>
      <c r="E43" s="15"/>
      <c r="F43" s="15">
        <f t="shared" si="5"/>
        <v>0</v>
      </c>
      <c r="G43" s="16">
        <v>0.23</v>
      </c>
      <c r="H43" s="16">
        <f t="shared" si="2"/>
        <v>0</v>
      </c>
      <c r="I43" s="17">
        <f t="shared" si="1"/>
        <v>0</v>
      </c>
    </row>
    <row r="44" spans="1:9" x14ac:dyDescent="0.3">
      <c r="A44" s="12" t="s">
        <v>81</v>
      </c>
      <c r="B44" s="13" t="s">
        <v>43</v>
      </c>
      <c r="C44" s="13" t="s">
        <v>94</v>
      </c>
      <c r="D44" s="14">
        <v>1</v>
      </c>
      <c r="E44" s="15"/>
      <c r="F44" s="15">
        <f t="shared" si="5"/>
        <v>0</v>
      </c>
      <c r="G44" s="16">
        <v>0.23</v>
      </c>
      <c r="H44" s="16">
        <f t="shared" si="2"/>
        <v>0</v>
      </c>
      <c r="I44" s="17">
        <f t="shared" si="1"/>
        <v>0</v>
      </c>
    </row>
    <row r="45" spans="1:9" x14ac:dyDescent="0.3">
      <c r="A45" s="12" t="s">
        <v>82</v>
      </c>
      <c r="B45" s="13" t="s">
        <v>5</v>
      </c>
      <c r="C45" s="13" t="s">
        <v>94</v>
      </c>
      <c r="D45" s="14">
        <v>6</v>
      </c>
      <c r="E45" s="15"/>
      <c r="F45" s="15">
        <f t="shared" ref="F45:F52" si="6">D45*E45</f>
        <v>0</v>
      </c>
      <c r="G45" s="16">
        <v>0.23</v>
      </c>
      <c r="H45" s="16">
        <f t="shared" si="2"/>
        <v>0</v>
      </c>
      <c r="I45" s="17">
        <f t="shared" si="1"/>
        <v>0</v>
      </c>
    </row>
    <row r="46" spans="1:9" ht="20.399999999999999" x14ac:dyDescent="0.3">
      <c r="A46" s="12" t="s">
        <v>83</v>
      </c>
      <c r="B46" s="18" t="s">
        <v>21</v>
      </c>
      <c r="C46" s="18" t="s">
        <v>94</v>
      </c>
      <c r="D46" s="14">
        <v>1</v>
      </c>
      <c r="E46" s="15"/>
      <c r="F46" s="15">
        <f t="shared" si="6"/>
        <v>0</v>
      </c>
      <c r="G46" s="16">
        <v>0.23</v>
      </c>
      <c r="H46" s="16">
        <f t="shared" si="2"/>
        <v>0</v>
      </c>
      <c r="I46" s="17">
        <f t="shared" si="1"/>
        <v>0</v>
      </c>
    </row>
    <row r="47" spans="1:9" x14ac:dyDescent="0.3">
      <c r="A47" s="12" t="s">
        <v>84</v>
      </c>
      <c r="B47" s="13" t="s">
        <v>30</v>
      </c>
      <c r="C47" s="13" t="s">
        <v>94</v>
      </c>
      <c r="D47" s="14">
        <v>6</v>
      </c>
      <c r="E47" s="15"/>
      <c r="F47" s="15">
        <f t="shared" si="6"/>
        <v>0</v>
      </c>
      <c r="G47" s="16">
        <v>0.23</v>
      </c>
      <c r="H47" s="16">
        <f t="shared" si="2"/>
        <v>0</v>
      </c>
      <c r="I47" s="17">
        <f t="shared" si="1"/>
        <v>0</v>
      </c>
    </row>
    <row r="48" spans="1:9" x14ac:dyDescent="0.3">
      <c r="A48" s="12" t="s">
        <v>85</v>
      </c>
      <c r="B48" s="13" t="s">
        <v>96</v>
      </c>
      <c r="C48" s="13" t="s">
        <v>94</v>
      </c>
      <c r="D48" s="14">
        <v>5</v>
      </c>
      <c r="E48" s="19"/>
      <c r="F48" s="15">
        <f t="shared" si="6"/>
        <v>0</v>
      </c>
      <c r="G48" s="16">
        <v>0.23</v>
      </c>
      <c r="H48" s="16">
        <f t="shared" si="2"/>
        <v>0</v>
      </c>
      <c r="I48" s="17">
        <f t="shared" si="1"/>
        <v>0</v>
      </c>
    </row>
    <row r="49" spans="1:9" x14ac:dyDescent="0.3">
      <c r="A49" s="12" t="s">
        <v>86</v>
      </c>
      <c r="B49" s="13" t="s">
        <v>31</v>
      </c>
      <c r="C49" s="13" t="s">
        <v>94</v>
      </c>
      <c r="D49" s="14">
        <v>20</v>
      </c>
      <c r="E49" s="19"/>
      <c r="F49" s="15">
        <f t="shared" si="6"/>
        <v>0</v>
      </c>
      <c r="G49" s="16">
        <v>0.23</v>
      </c>
      <c r="H49" s="16">
        <f t="shared" si="2"/>
        <v>0</v>
      </c>
      <c r="I49" s="17">
        <f t="shared" si="1"/>
        <v>0</v>
      </c>
    </row>
    <row r="50" spans="1:9" x14ac:dyDescent="0.3">
      <c r="A50" s="12" t="s">
        <v>87</v>
      </c>
      <c r="B50" s="13" t="s">
        <v>15</v>
      </c>
      <c r="C50" s="13" t="s">
        <v>94</v>
      </c>
      <c r="D50" s="14">
        <v>3</v>
      </c>
      <c r="E50" s="19"/>
      <c r="F50" s="15">
        <f t="shared" si="6"/>
        <v>0</v>
      </c>
      <c r="G50" s="16">
        <v>0.23</v>
      </c>
      <c r="H50" s="16">
        <f t="shared" si="2"/>
        <v>0</v>
      </c>
      <c r="I50" s="17">
        <f t="shared" si="1"/>
        <v>0</v>
      </c>
    </row>
    <row r="51" spans="1:9" x14ac:dyDescent="0.3">
      <c r="A51" s="12" t="s">
        <v>88</v>
      </c>
      <c r="B51" s="13" t="s">
        <v>8</v>
      </c>
      <c r="C51" s="13" t="s">
        <v>94</v>
      </c>
      <c r="D51" s="14">
        <v>10</v>
      </c>
      <c r="E51" s="15"/>
      <c r="F51" s="15">
        <f t="shared" si="6"/>
        <v>0</v>
      </c>
      <c r="G51" s="16">
        <v>0.23</v>
      </c>
      <c r="H51" s="16">
        <f t="shared" si="2"/>
        <v>0</v>
      </c>
      <c r="I51" s="17">
        <f t="shared" si="1"/>
        <v>0</v>
      </c>
    </row>
    <row r="52" spans="1:9" x14ac:dyDescent="0.3">
      <c r="A52" s="12" t="s">
        <v>89</v>
      </c>
      <c r="B52" s="13" t="s">
        <v>105</v>
      </c>
      <c r="C52" s="13" t="s">
        <v>93</v>
      </c>
      <c r="D52" s="14">
        <v>15</v>
      </c>
      <c r="E52" s="15"/>
      <c r="F52" s="15">
        <f t="shared" si="6"/>
        <v>0</v>
      </c>
      <c r="G52" s="16">
        <v>0.23</v>
      </c>
      <c r="H52" s="16">
        <f t="shared" si="2"/>
        <v>0</v>
      </c>
      <c r="I52" s="17">
        <f t="shared" si="1"/>
        <v>0</v>
      </c>
    </row>
    <row r="53" spans="1:9" x14ac:dyDescent="0.3">
      <c r="A53" s="24"/>
      <c r="B53" s="25" t="s">
        <v>17</v>
      </c>
      <c r="C53" s="25"/>
      <c r="D53" s="26"/>
      <c r="E53" s="16"/>
      <c r="F53" s="27">
        <f>SUM(F4:F52)</f>
        <v>0</v>
      </c>
      <c r="G53" s="28">
        <v>0.23</v>
      </c>
      <c r="H53" s="28">
        <f>SUM(H4:H52)</f>
        <v>0</v>
      </c>
      <c r="I53" s="29">
        <f>SUM(F53+H53)</f>
        <v>0</v>
      </c>
    </row>
    <row r="54" spans="1:9" x14ac:dyDescent="0.3">
      <c r="A54" s="24"/>
      <c r="B54" s="30"/>
      <c r="C54" s="30"/>
      <c r="D54" s="24"/>
      <c r="E54" s="24"/>
      <c r="F54" s="24"/>
      <c r="G54" s="24"/>
      <c r="H54" s="24"/>
      <c r="I54" s="24"/>
    </row>
    <row r="55" spans="1:9" x14ac:dyDescent="0.3">
      <c r="F55" s="1"/>
      <c r="I55" s="4"/>
    </row>
  </sheetData>
  <sortState xmlns:xlrd2="http://schemas.microsoft.com/office/spreadsheetml/2017/richdata2" ref="B4:I52">
    <sortCondition ref="B4:B52"/>
  </sortState>
  <mergeCells count="1">
    <mergeCell ref="A1:D1"/>
  </mergeCells>
  <phoneticPr fontId="3" type="noConversion"/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biurowe 2022R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d.stworzyjanek</cp:lastModifiedBy>
  <cp:lastPrinted>2020-11-30T11:46:22Z</cp:lastPrinted>
  <dcterms:created xsi:type="dcterms:W3CDTF">2020-11-27T17:29:32Z</dcterms:created>
  <dcterms:modified xsi:type="dcterms:W3CDTF">2021-12-28T09:16:53Z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