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BIUROWE\2025\"/>
    </mc:Choice>
  </mc:AlternateContent>
  <xr:revisionPtr revIDLastSave="0" documentId="13_ncr:1_{10D9DE8A-9FED-45CA-AAB6-423ADC57620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iurowe 2025" sheetId="1" r:id="rId1"/>
  </sheets>
  <calcPr calcId="191029"/>
</workbook>
</file>

<file path=xl/calcChain.xml><?xml version="1.0" encoding="utf-8"?>
<calcChain xmlns="http://schemas.openxmlformats.org/spreadsheetml/2006/main">
  <c r="F23" i="1" l="1"/>
  <c r="F22" i="1"/>
  <c r="F18" i="1"/>
  <c r="H18" i="1" s="1"/>
  <c r="F49" i="1"/>
  <c r="H49" i="1" s="1"/>
  <c r="F48" i="1"/>
  <c r="H48" i="1" s="1"/>
  <c r="F47" i="1"/>
  <c r="H47" i="1" s="1"/>
  <c r="F45" i="1"/>
  <c r="H45" i="1" s="1"/>
  <c r="F44" i="1"/>
  <c r="H44" i="1" s="1"/>
  <c r="F40" i="1"/>
  <c r="F39" i="1"/>
  <c r="H39" i="1" s="1"/>
  <c r="F38" i="1"/>
  <c r="H38" i="1" s="1"/>
  <c r="F37" i="1"/>
  <c r="H37" i="1" s="1"/>
  <c r="F36" i="1"/>
  <c r="H36" i="1" s="1"/>
  <c r="F35" i="1"/>
  <c r="H35" i="1" s="1"/>
  <c r="F33" i="1"/>
  <c r="H33" i="1" s="1"/>
  <c r="F32" i="1"/>
  <c r="H32" i="1" s="1"/>
  <c r="F31" i="1"/>
  <c r="H31" i="1" s="1"/>
  <c r="F30" i="1"/>
  <c r="H30" i="1" s="1"/>
  <c r="F28" i="1"/>
  <c r="H28" i="1" s="1"/>
  <c r="F27" i="1"/>
  <c r="H27" i="1" s="1"/>
  <c r="F25" i="1"/>
  <c r="H25" i="1" s="1"/>
  <c r="F24" i="1"/>
  <c r="H24" i="1" s="1"/>
  <c r="F17" i="1"/>
  <c r="H17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/>
  <c r="H9" i="1" s="1"/>
  <c r="F8" i="1"/>
  <c r="H8" i="1" s="1"/>
  <c r="F7" i="1"/>
  <c r="H7" i="1" s="1"/>
  <c r="F6" i="1"/>
  <c r="H6" i="1" s="1"/>
  <c r="F5" i="1"/>
  <c r="H5" i="1" s="1"/>
  <c r="F4" i="1"/>
  <c r="H4" i="1" s="1"/>
  <c r="H23" i="1" l="1"/>
  <c r="I23" i="1" s="1"/>
  <c r="H22" i="1"/>
  <c r="I22" i="1" s="1"/>
  <c r="I38" i="1"/>
  <c r="I39" i="1"/>
  <c r="H40" i="1"/>
  <c r="I40" i="1" s="1"/>
  <c r="I18" i="1"/>
  <c r="D43" i="1"/>
  <c r="F43" i="1" s="1"/>
  <c r="H43" i="1" s="1"/>
  <c r="D34" i="1"/>
  <c r="F34" i="1" s="1"/>
  <c r="H34" i="1" s="1"/>
  <c r="D42" i="1"/>
  <c r="F46" i="1"/>
  <c r="H46" i="1" s="1"/>
  <c r="F26" i="1"/>
  <c r="H26" i="1" s="1"/>
  <c r="D41" i="1"/>
  <c r="F41" i="1" s="1"/>
  <c r="H41" i="1" s="1"/>
  <c r="F19" i="1"/>
  <c r="H19" i="1" s="1"/>
  <c r="F16" i="1"/>
  <c r="H16" i="1" s="1"/>
  <c r="D21" i="1"/>
  <c r="F21" i="1" s="1"/>
  <c r="H21" i="1" s="1"/>
  <c r="D20" i="1"/>
  <c r="F20" i="1" s="1"/>
  <c r="H20" i="1" s="1"/>
  <c r="I33" i="1"/>
  <c r="I32" i="1"/>
  <c r="I21" i="1" l="1"/>
  <c r="F29" i="1"/>
  <c r="H29" i="1" s="1"/>
  <c r="F42" i="1"/>
  <c r="H42" i="1" s="1"/>
  <c r="I43" i="1"/>
  <c r="I34" i="1"/>
  <c r="I12" i="1"/>
  <c r="I19" i="1"/>
  <c r="I41" i="1"/>
  <c r="I16" i="1"/>
  <c r="I20" i="1"/>
  <c r="I42" i="1" l="1"/>
  <c r="I29" i="1"/>
  <c r="I26" i="1"/>
  <c r="I13" i="1" l="1"/>
  <c r="I25" i="1"/>
  <c r="I37" i="1"/>
  <c r="F51" i="1" l="1"/>
  <c r="I17" i="1"/>
  <c r="I6" i="1"/>
  <c r="I31" i="1"/>
  <c r="I5" i="1"/>
  <c r="I46" i="1"/>
  <c r="I24" i="1"/>
  <c r="I45" i="1"/>
  <c r="I49" i="1"/>
  <c r="I7" i="1"/>
  <c r="I44" i="1"/>
  <c r="I36" i="1"/>
  <c r="I10" i="1"/>
  <c r="I48" i="1"/>
  <c r="I28" i="1"/>
  <c r="I35" i="1"/>
  <c r="I9" i="1"/>
  <c r="I47" i="1"/>
  <c r="I27" i="1"/>
  <c r="I15" i="1"/>
  <c r="I14" i="1"/>
  <c r="I8" i="1"/>
  <c r="I30" i="1"/>
  <c r="I11" i="1"/>
  <c r="H51" i="1" l="1"/>
  <c r="I4" i="1"/>
  <c r="I51" i="1" l="1"/>
</calcChain>
</file>

<file path=xl/sharedStrings.xml><?xml version="1.0" encoding="utf-8"?>
<sst xmlns="http://schemas.openxmlformats.org/spreadsheetml/2006/main" count="151" uniqueCount="108">
  <si>
    <t>Produkt Nazwa</t>
  </si>
  <si>
    <t>Druk KP A6 401-5 Michalczyk</t>
  </si>
  <si>
    <t>Kreda Niepyląca Biała 100szt Toma</t>
  </si>
  <si>
    <t>Marker Do Tablic Suchościeralnych Czarny Gigant Kamet</t>
  </si>
  <si>
    <t xml:space="preserve">Marker Pernamentny TMP-01 Okrągła Końcówka Czarny Taurus
</t>
  </si>
  <si>
    <t>Korektor w Długopisie 12ml Metalowa Końcówka TK-212 Taurus</t>
  </si>
  <si>
    <t>Marker Do Tablic Suchościeralnych Niebieski Gigant Kamet</t>
  </si>
  <si>
    <t xml:space="preserve">Teczka Papierowa Z Gumką A4 Kolorowa Barbara
</t>
  </si>
  <si>
    <t>Teczka Papierowa A4 Wiązana Biała A4 Barbara</t>
  </si>
  <si>
    <t>Druk Karta Drogowa A5 SM-101 Nienumerowana Typ 802-3 Michalczyk</t>
  </si>
  <si>
    <t>Druk Kwitariusz przychodowy A5 K-53 Sieradzki</t>
  </si>
  <si>
    <t xml:space="preserve">cena jed. netto </t>
  </si>
  <si>
    <t>L.P.</t>
  </si>
  <si>
    <t>RAZEM</t>
  </si>
  <si>
    <t>VAT 23%</t>
  </si>
  <si>
    <t>stawka VAT</t>
  </si>
  <si>
    <t>wartość netto</t>
  </si>
  <si>
    <t>Druk dowód wpłaty</t>
  </si>
  <si>
    <t xml:space="preserve">Taśma Dwustronna 50mm </t>
  </si>
  <si>
    <t xml:space="preserve">Taśma Pakowa Przezroczysta Akrylowa 48mm x 50m </t>
  </si>
  <si>
    <t>Baterie Alkaliczne  AA/LR6 1.5V opk. 4 szt.</t>
  </si>
  <si>
    <t xml:space="preserve">Baterie Alkaliczne  LR03/AAA 1,5 V opk 4 szt </t>
  </si>
  <si>
    <t xml:space="preserve">Cienkopis Czarny </t>
  </si>
  <si>
    <t>Cienkopis Czerwony</t>
  </si>
  <si>
    <t xml:space="preserve">Cienkopis Niebieski </t>
  </si>
  <si>
    <t>Cienkopis Zielony</t>
  </si>
  <si>
    <t xml:space="preserve">Folia Do Laminowania A4 100mic opk 100szt </t>
  </si>
  <si>
    <t xml:space="preserve">Folia Do Laminowania A3 100mic opk 100szt  </t>
  </si>
  <si>
    <t xml:space="preserve">Segregator  7,5 cm. Czerwony </t>
  </si>
  <si>
    <t xml:space="preserve">Segregator  7,5 cm. Zielony </t>
  </si>
  <si>
    <t xml:space="preserve">Segregator  7,5 cm. Żółty </t>
  </si>
  <si>
    <t xml:space="preserve">Bloczek Samoprzylepny 51x76mm 100szt żółty </t>
  </si>
  <si>
    <t>Wartość brutto</t>
  </si>
  <si>
    <t>Klipy Do Akt 32mm Opk.12szt.BIC 9039 Taurus</t>
  </si>
  <si>
    <t xml:space="preserve">Klipy Do Akt 51mm opk 12szt Taurus </t>
  </si>
  <si>
    <t>Dziennik korespondencyjny A4 96k kolor granat (Barbara)</t>
  </si>
  <si>
    <t>Skoroszyt papierowy bez fałdy (z listwą) A4 Barbara</t>
  </si>
  <si>
    <t>Klej w sztyfcie 15g GLU8048 Taurus opk. 24 szt.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</si>
  <si>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</si>
  <si>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</si>
  <si>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</si>
  <si>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</si>
  <si>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</si>
  <si>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</si>
  <si>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</si>
  <si>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</si>
  <si>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</si>
  <si>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</si>
  <si>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</si>
  <si>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</si>
  <si>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</si>
  <si>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</si>
  <si>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16.</t>
  </si>
  <si>
    <t>17.</t>
  </si>
  <si>
    <t>18.</t>
  </si>
  <si>
    <t>21.</t>
  </si>
  <si>
    <t>23.</t>
  </si>
  <si>
    <t>24.</t>
  </si>
  <si>
    <t>26.</t>
  </si>
  <si>
    <t>28.</t>
  </si>
  <si>
    <t>29.</t>
  </si>
  <si>
    <t>30.</t>
  </si>
  <si>
    <t>31.</t>
  </si>
  <si>
    <t>33.</t>
  </si>
  <si>
    <t>34.</t>
  </si>
  <si>
    <t>35.</t>
  </si>
  <si>
    <t>37.</t>
  </si>
  <si>
    <t>38.</t>
  </si>
  <si>
    <t>40.</t>
  </si>
  <si>
    <t>41.</t>
  </si>
  <si>
    <t>42.</t>
  </si>
  <si>
    <t>43.</t>
  </si>
  <si>
    <t>44.</t>
  </si>
  <si>
    <t>45.</t>
  </si>
  <si>
    <t>46.</t>
  </si>
  <si>
    <t>Pinezki techniczne srebrne S50 110 -1378 GRAND</t>
  </si>
  <si>
    <t xml:space="preserve">Segregator  5 cm. Czerwony </t>
  </si>
  <si>
    <t xml:space="preserve">Segregator 5 cm. Zielony </t>
  </si>
  <si>
    <t xml:space="preserve">Segregator  5 cm. Żółty </t>
  </si>
  <si>
    <t>Ilość</t>
  </si>
  <si>
    <t>szt.</t>
  </si>
  <si>
    <t>op.</t>
  </si>
  <si>
    <t>15.</t>
  </si>
  <si>
    <t>19.</t>
  </si>
  <si>
    <t>20.</t>
  </si>
  <si>
    <t>22.</t>
  </si>
  <si>
    <t>25.</t>
  </si>
  <si>
    <t>27.</t>
  </si>
  <si>
    <t>32.</t>
  </si>
  <si>
    <t>36.</t>
  </si>
  <si>
    <t>39.</t>
  </si>
  <si>
    <t>Załącznik Nr 2d</t>
  </si>
  <si>
    <t>Jedn. Miary opakowanie/sztuki</t>
  </si>
  <si>
    <t>ryza</t>
  </si>
  <si>
    <t xml:space="preserve">Koperta B4  Opk. 50szt  rozszerzana </t>
  </si>
  <si>
    <t>Część V FORMULARZ CENOWY</t>
  </si>
  <si>
    <t>Specjalny Ośrodek Szkolno - Wychowawczy w Wyszkowie</t>
  </si>
  <si>
    <t>Długopis automatyczny S-Fine 069 niebieski Toma</t>
  </si>
  <si>
    <t xml:space="preserve">Koszulka Na Dokumenty A4 50 mic Krystaliczna opk 100szt </t>
  </si>
  <si>
    <t xml:space="preserve">Koszulka Na Dokumenty A4 40mic Groszkowa opk 100szt </t>
  </si>
  <si>
    <t>Papier Xero A4 80g.</t>
  </si>
  <si>
    <t xml:space="preserve">Papier Xero A3 80g </t>
  </si>
  <si>
    <t xml:space="preserve">Koperta C4 SK Biała Opk. 50szt  </t>
  </si>
  <si>
    <t xml:space="preserve">Koperta C5 SK Biała Opk. 50szt  </t>
  </si>
  <si>
    <t xml:space="preserve">Szpilki krótkie 14mm 500 szt </t>
  </si>
  <si>
    <t xml:space="preserve">Zakreślacz 4 kolory </t>
  </si>
  <si>
    <t xml:space="preserve">Taśma przezroczysta szer. 19mm </t>
  </si>
  <si>
    <t>Taśma dwustronna 38mm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</si>
</sst>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17" x14ac:knownFonts="1">
    <font>
      <sz val="11"/>
      <color theme="1"/>
      <name val="Calibri"/>
      <family val="2"/>
      <scheme val="minor"/>
    </font>
    <font>
      <sz val="8"/>
      <color rgb="FF1E395B"/>
      <name val="Segoe UI"/>
      <family val="2"/>
      <charset val="238"/>
    </font>
    <font>
      <sz val="8"/>
      <name val="Calibri"/>
      <family val="2"/>
      <scheme val="minor"/>
    </font>
    <font>
      <b/>
      <sz val="8"/>
      <color rgb="FF1E395B"/>
      <name val="Segoe UI"/>
      <family val="2"/>
      <charset val="238"/>
    </font>
    <font>
      <sz val="9"/>
      <color rgb="FF1E395B"/>
      <name val="Calibri"/>
      <family val="2"/>
      <charset val="238"/>
      <scheme val="minor"/>
    </font>
    <font>
      <b/>
      <sz val="9"/>
      <color rgb="FF1E395B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charset val="238"/>
    </font>
    <font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9"/>
      <name val="Calibri"/>
      <family val="2"/>
      <charset val="238"/>
    </font>
    <font>
      <sz val="9"/>
      <color rgb="FF00206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/>
      <diagonal/>
    </border>
  </borders>
  <cellStyleXfs count="2">
    <xf numFmtId="0" fontId="0" fillId="0" borderId="0"/>
    <xf numFmtId="0" fontId="6" fillId="0" borderId="0"/>
  </cellStyleXfs>
  <cellXfs count="34">
    <xf numFmtId="0" fontId="0" fillId="0" borderId="0" xfId="0"/>
    <xf numFmtId="49" fontId="4" fillId="3" borderId="3" xfId="0" applyNumberFormat="1" applyFont="1" applyFill="1" applyBorder="1" applyAlignment="1">
      <alignment horizontal="left" vertical="top" wrapText="1" readingOrder="1"/>
    </xf>
    <xf numFmtId="0" fontId="0" fillId="0" borderId="0" xfId="0" applyAlignment="1">
      <alignment wrapText="1" readingOrder="1"/>
    </xf>
    <xf numFmtId="49" fontId="1" fillId="2" borderId="1" xfId="0" applyNumberFormat="1" applyFont="1" applyFill="1" applyBorder="1" applyAlignment="1">
      <alignment horizontal="left" vertical="center" wrapText="1" readingOrder="1"/>
    </xf>
    <xf numFmtId="49" fontId="4" fillId="7" borderId="3" xfId="0" applyNumberFormat="1" applyFont="1" applyFill="1" applyBorder="1" applyAlignment="1">
      <alignment horizontal="left" vertical="top" wrapText="1" readingOrder="1"/>
    </xf>
    <xf numFmtId="49" fontId="11" fillId="7" borderId="3" xfId="0" applyNumberFormat="1" applyFont="1" applyFill="1" applyBorder="1" applyAlignment="1">
      <alignment horizontal="left" vertical="top" wrapText="1" readingOrder="1"/>
    </xf>
    <xf numFmtId="49" fontId="4" fillId="7" borderId="4" xfId="0" applyNumberFormat="1" applyFont="1" applyFill="1" applyBorder="1" applyAlignment="1">
      <alignment horizontal="left" vertical="top" wrapText="1" readingOrder="1"/>
    </xf>
    <xf numFmtId="49" fontId="5" fillId="5" borderId="2" xfId="0" applyNumberFormat="1" applyFont="1" applyFill="1" applyBorder="1" applyAlignment="1">
      <alignment horizontal="left" vertical="top" wrapText="1" readingOrder="1"/>
    </xf>
    <xf numFmtId="0" fontId="0" fillId="0" borderId="0" xfId="0" applyAlignment="1">
      <alignment wrapText="1"/>
    </xf>
    <xf numFmtId="8" fontId="9" fillId="0" borderId="4" xfId="0" applyNumberFormat="1" applyFont="1" applyBorder="1" applyAlignment="1">
      <alignment wrapText="1"/>
    </xf>
    <xf numFmtId="0" fontId="8" fillId="0" borderId="4" xfId="0" applyFont="1" applyBorder="1" applyAlignment="1">
      <alignment wrapText="1"/>
    </xf>
    <xf numFmtId="8" fontId="8" fillId="0" borderId="4" xfId="0" applyNumberFormat="1" applyFont="1" applyBorder="1" applyAlignment="1">
      <alignment wrapText="1"/>
    </xf>
    <xf numFmtId="0" fontId="7" fillId="6" borderId="4" xfId="0" applyFont="1" applyFill="1" applyBorder="1" applyAlignment="1">
      <alignment wrapText="1"/>
    </xf>
    <xf numFmtId="8" fontId="9" fillId="5" borderId="0" xfId="0" applyNumberFormat="1" applyFont="1" applyFill="1" applyAlignment="1">
      <alignment wrapText="1"/>
    </xf>
    <xf numFmtId="0" fontId="8" fillId="5" borderId="0" xfId="0" applyFont="1" applyFill="1" applyAlignment="1">
      <alignment wrapText="1"/>
    </xf>
    <xf numFmtId="8" fontId="8" fillId="5" borderId="0" xfId="0" applyNumberFormat="1" applyFont="1" applyFill="1" applyAlignment="1">
      <alignment wrapText="1"/>
    </xf>
    <xf numFmtId="49" fontId="1" fillId="2" borderId="5" xfId="0" applyNumberFormat="1" applyFont="1" applyFill="1" applyBorder="1" applyAlignment="1">
      <alignment horizontal="left" vertical="center" wrapText="1" readingOrder="1"/>
    </xf>
    <xf numFmtId="49" fontId="4" fillId="0" borderId="3" xfId="0" applyNumberFormat="1" applyFont="1" applyBorder="1" applyAlignment="1">
      <alignment horizontal="left" vertical="top" wrapText="1" readingOrder="1"/>
    </xf>
    <xf numFmtId="49" fontId="11" fillId="0" borderId="3" xfId="0" applyNumberFormat="1" applyFont="1" applyBorder="1" applyAlignment="1">
      <alignment horizontal="left" vertical="top" wrapText="1" readingOrder="1"/>
    </xf>
    <xf numFmtId="49" fontId="4" fillId="0" borderId="4" xfId="0" applyNumberFormat="1" applyFont="1" applyBorder="1" applyAlignment="1">
      <alignment horizontal="left" vertical="top" wrapText="1" readingOrder="1"/>
    </xf>
    <xf numFmtId="49" fontId="3" fillId="2" borderId="6" xfId="0" applyNumberFormat="1" applyFont="1" applyFill="1" applyBorder="1" applyAlignment="1">
      <alignment horizontal="left" vertical="top" wrapText="1" readingOrder="1"/>
    </xf>
    <xf numFmtId="49" fontId="3" fillId="2" borderId="4" xfId="0" applyNumberFormat="1" applyFont="1" applyFill="1" applyBorder="1" applyAlignment="1">
      <alignment horizontal="left" vertical="center" wrapText="1" readingOrder="1"/>
    </xf>
    <xf numFmtId="49" fontId="1" fillId="2" borderId="4" xfId="0" applyNumberFormat="1" applyFont="1" applyFill="1" applyBorder="1" applyAlignment="1">
      <alignment horizontal="left" vertical="center" wrapText="1" readingOrder="1"/>
    </xf>
    <xf numFmtId="49" fontId="1" fillId="0" borderId="1" xfId="0" applyNumberFormat="1" applyFont="1" applyBorder="1" applyAlignment="1">
      <alignment horizontal="left" vertical="top" wrapText="1" readingOrder="1"/>
    </xf>
    <xf numFmtId="0" fontId="7" fillId="4" borderId="4" xfId="0" applyFont="1" applyFill="1" applyBorder="1" applyAlignment="1">
      <alignment wrapText="1"/>
    </xf>
    <xf numFmtId="4" fontId="7" fillId="4" borderId="4" xfId="0" applyNumberFormat="1" applyFont="1" applyFill="1" applyBorder="1" applyAlignment="1">
      <alignment horizontal="right" vertical="center" wrapText="1" readingOrder="1"/>
    </xf>
    <xf numFmtId="4" fontId="12" fillId="5" borderId="2" xfId="0" applyNumberFormat="1" applyFont="1" applyFill="1" applyBorder="1" applyAlignment="1">
      <alignment horizontal="right" vertical="center" wrapText="1" readingOrder="1"/>
    </xf>
    <xf numFmtId="49" fontId="14" fillId="0" borderId="3" xfId="0" applyNumberFormat="1" applyFont="1" applyBorder="1" applyAlignment="1">
      <alignment horizontal="left" vertical="top" wrapText="1" readingOrder="1"/>
    </xf>
    <xf numFmtId="0" fontId="13" fillId="0" borderId="0" xfId="0" applyFont="1" applyAlignment="1">
      <alignment horizontal="center" vertical="top" wrapText="1" readingOrder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5" fillId="0" borderId="0" xfId="0" applyFont="1" applyAlignment="1" applyProtection="1">
      <alignment horizontal="center"/>
      <protection locked="0"/>
    </xf>
    <xf numFmtId="8" fontId="9" fillId="0" borderId="4" xfId="0" applyNumberFormat="1" applyFont="1" applyBorder="1" applyAlignment="1">
      <alignment horizontal="right" wrapText="1"/>
    </xf>
    <xf numFmtId="8" fontId="10" fillId="0" borderId="4" xfId="0" applyNumberFormat="1" applyFont="1" applyBorder="1" applyAlignment="1">
      <alignment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51"/>
  <sheetViews>
    <sheetView tabSelected="1" topLeftCell="A28" zoomScale="80" zoomScaleNormal="80" workbookViewId="0">
      <selection activeCell="B54" sqref="B54"/>
    </sheetView>
  </sheetViews>
  <sheetFormatPr defaultRowHeight="14.4" x14ac:dyDescent="0.3"/>
  <cols>
    <col min="1" max="1" width="3.44140625" bestFit="1" customWidth="1"/>
    <col min="2" max="2" width="34.5546875" style="2" customWidth="1"/>
    <col min="3" max="3" width="8.77734375" style="2" customWidth="1"/>
    <col min="4" max="4" width="4.6640625" customWidth="1"/>
    <col min="5" max="5" width="8.109375" style="8" bestFit="1" customWidth="1"/>
    <col min="6" max="6" width="11.109375" style="8" customWidth="1"/>
    <col min="7" max="7" width="9" style="8" customWidth="1"/>
    <col min="8" max="8" width="7.5546875" style="8" customWidth="1"/>
    <col min="9" max="9" width="9.33203125" style="8" customWidth="1"/>
    <col min="11" max="11" width="9.6640625" bestFit="1" customWidth="1"/>
  </cols>
  <sheetData>
    <row r="1" spans="1:9" ht="21.75" customHeight="1" x14ac:dyDescent="0.3">
      <c r="A1" s="28"/>
      <c r="B1" s="29" t="s">
        <v>95</v>
      </c>
      <c r="C1" s="30"/>
      <c r="D1" s="30"/>
      <c r="E1" s="31"/>
      <c r="F1" s="30"/>
      <c r="G1" s="30"/>
      <c r="H1" s="30"/>
      <c r="I1" s="30"/>
    </row>
    <row r="2" spans="1:9" ht="15" customHeight="1" x14ac:dyDescent="0.3">
      <c r="B2" s="29" t="s">
        <v>96</v>
      </c>
      <c r="C2" s="29"/>
      <c r="D2" s="29"/>
      <c r="E2" s="31"/>
      <c r="F2" s="30"/>
      <c r="G2" s="30"/>
      <c r="H2" s="30" t="s">
        <v>91</v>
      </c>
    </row>
    <row r="3" spans="1:9" ht="34.200000000000003" x14ac:dyDescent="0.3">
      <c r="A3" s="3" t="s">
        <v>12</v>
      </c>
      <c r="B3" s="3" t="s">
        <v>0</v>
      </c>
      <c r="C3" s="16" t="s">
        <v>92</v>
      </c>
      <c r="D3" s="20" t="s">
        <v>79</v>
      </c>
      <c r="E3" s="21" t="s">
        <v>11</v>
      </c>
      <c r="F3" s="22" t="s">
        <v>16</v>
      </c>
      <c r="G3" s="21" t="s">
        <v>15</v>
      </c>
      <c r="H3" s="22" t="s">
        <v>14</v>
      </c>
      <c r="I3" s="21" t="s">
        <v>32</v>
      </c>
    </row>
    <row r="4" spans="1:9" ht="24" x14ac:dyDescent="0.3">
      <c r="A4" s="23" t="s">
        <v>38</v>
      </c>
      <c r="B4" s="17" t="s">
        <v>9</v>
      </c>
      <c r="C4" s="1" t="s">
        <v>80</v>
      </c>
      <c r="D4" s="24">
        <v>4</v>
      </c>
      <c r="E4" s="9"/>
      <c r="F4" s="9">
        <f>D4*E4</f>
        <v>0</v>
      </c>
      <c r="G4" s="10">
        <v>0.23</v>
      </c>
      <c r="H4" s="11">
        <f>ROUND(F4*G4,2)</f>
        <v>0</v>
      </c>
      <c r="I4" s="11">
        <f t="shared" ref="I4:I34" si="0">F4+H4</f>
        <v>0</v>
      </c>
    </row>
    <row r="5" spans="1:9" x14ac:dyDescent="0.3">
      <c r="A5" s="23" t="s">
        <v>39</v>
      </c>
      <c r="B5" s="17" t="s">
        <v>20</v>
      </c>
      <c r="C5" s="4" t="s">
        <v>81</v>
      </c>
      <c r="D5" s="24">
        <v>10</v>
      </c>
      <c r="E5" s="9"/>
      <c r="F5" s="9">
        <f t="shared" ref="F5:F34" si="1">D5*E5</f>
        <v>0</v>
      </c>
      <c r="G5" s="10">
        <v>0.23</v>
      </c>
      <c r="H5" s="11">
        <f t="shared" ref="H5:H34" si="2">ROUND(F5*G5,2)</f>
        <v>0</v>
      </c>
      <c r="I5" s="11">
        <f t="shared" si="0"/>
        <v>0</v>
      </c>
    </row>
    <row r="6" spans="1:9" x14ac:dyDescent="0.3">
      <c r="A6" s="23" t="s">
        <v>40</v>
      </c>
      <c r="B6" s="17" t="s">
        <v>21</v>
      </c>
      <c r="C6" s="4" t="s">
        <v>81</v>
      </c>
      <c r="D6" s="24">
        <v>10</v>
      </c>
      <c r="E6" s="9"/>
      <c r="F6" s="9">
        <f t="shared" si="1"/>
        <v>0</v>
      </c>
      <c r="G6" s="10">
        <v>0.23</v>
      </c>
      <c r="H6" s="11">
        <f t="shared" si="2"/>
        <v>0</v>
      </c>
      <c r="I6" s="11">
        <f t="shared" si="0"/>
        <v>0</v>
      </c>
    </row>
    <row r="7" spans="1:9" x14ac:dyDescent="0.3">
      <c r="A7" s="23" t="s">
        <v>41</v>
      </c>
      <c r="B7" s="17" t="s">
        <v>31</v>
      </c>
      <c r="C7" s="4" t="s">
        <v>81</v>
      </c>
      <c r="D7" s="24">
        <v>10</v>
      </c>
      <c r="E7" s="32"/>
      <c r="F7" s="9">
        <f t="shared" si="1"/>
        <v>0</v>
      </c>
      <c r="G7" s="10">
        <v>0.23</v>
      </c>
      <c r="H7" s="11">
        <f t="shared" si="2"/>
        <v>0</v>
      </c>
      <c r="I7" s="11">
        <f t="shared" si="0"/>
        <v>0</v>
      </c>
    </row>
    <row r="8" spans="1:9" x14ac:dyDescent="0.3">
      <c r="A8" s="23" t="s">
        <v>42</v>
      </c>
      <c r="B8" s="17" t="s">
        <v>22</v>
      </c>
      <c r="C8" s="4" t="s">
        <v>80</v>
      </c>
      <c r="D8" s="24">
        <v>5</v>
      </c>
      <c r="E8" s="32"/>
      <c r="F8" s="9">
        <f t="shared" si="1"/>
        <v>0</v>
      </c>
      <c r="G8" s="10">
        <v>0.23</v>
      </c>
      <c r="H8" s="11">
        <f t="shared" si="2"/>
        <v>0</v>
      </c>
      <c r="I8" s="11">
        <f t="shared" si="0"/>
        <v>0</v>
      </c>
    </row>
    <row r="9" spans="1:9" x14ac:dyDescent="0.3">
      <c r="A9" s="23" t="s">
        <v>43</v>
      </c>
      <c r="B9" s="17" t="s">
        <v>23</v>
      </c>
      <c r="C9" s="4" t="s">
        <v>80</v>
      </c>
      <c r="D9" s="24">
        <v>5</v>
      </c>
      <c r="E9" s="9"/>
      <c r="F9" s="9">
        <f t="shared" si="1"/>
        <v>0</v>
      </c>
      <c r="G9" s="10">
        <v>0.23</v>
      </c>
      <c r="H9" s="11">
        <f t="shared" si="2"/>
        <v>0</v>
      </c>
      <c r="I9" s="11">
        <f t="shared" si="0"/>
        <v>0</v>
      </c>
    </row>
    <row r="10" spans="1:9" x14ac:dyDescent="0.3">
      <c r="A10" s="23" t="s">
        <v>44</v>
      </c>
      <c r="B10" s="17" t="s">
        <v>24</v>
      </c>
      <c r="C10" s="4" t="s">
        <v>80</v>
      </c>
      <c r="D10" s="24">
        <v>5</v>
      </c>
      <c r="E10" s="9"/>
      <c r="F10" s="9">
        <f t="shared" si="1"/>
        <v>0</v>
      </c>
      <c r="G10" s="10">
        <v>0.23</v>
      </c>
      <c r="H10" s="11">
        <f t="shared" si="2"/>
        <v>0</v>
      </c>
      <c r="I10" s="11">
        <f t="shared" si="0"/>
        <v>0</v>
      </c>
    </row>
    <row r="11" spans="1:9" x14ac:dyDescent="0.3">
      <c r="A11" s="23" t="s">
        <v>45</v>
      </c>
      <c r="B11" s="17" t="s">
        <v>25</v>
      </c>
      <c r="C11" s="4" t="s">
        <v>80</v>
      </c>
      <c r="D11" s="24">
        <v>5</v>
      </c>
      <c r="E11" s="9"/>
      <c r="F11" s="9">
        <f t="shared" si="1"/>
        <v>0</v>
      </c>
      <c r="G11" s="10">
        <v>0.23</v>
      </c>
      <c r="H11" s="11">
        <f t="shared" si="2"/>
        <v>0</v>
      </c>
      <c r="I11" s="11">
        <f t="shared" si="0"/>
        <v>0</v>
      </c>
    </row>
    <row r="12" spans="1:9" ht="24" x14ac:dyDescent="0.3">
      <c r="A12" s="23" t="s">
        <v>46</v>
      </c>
      <c r="B12" s="17" t="s">
        <v>97</v>
      </c>
      <c r="C12" s="4" t="s">
        <v>80</v>
      </c>
      <c r="D12" s="24">
        <v>50</v>
      </c>
      <c r="E12" s="9"/>
      <c r="F12" s="9">
        <f t="shared" si="1"/>
        <v>0</v>
      </c>
      <c r="G12" s="10">
        <v>0.23</v>
      </c>
      <c r="H12" s="11">
        <f t="shared" si="2"/>
        <v>0</v>
      </c>
      <c r="I12" s="11">
        <f t="shared" si="0"/>
        <v>0</v>
      </c>
    </row>
    <row r="13" spans="1:9" x14ac:dyDescent="0.3">
      <c r="A13" s="23" t="s">
        <v>47</v>
      </c>
      <c r="B13" s="27" t="s">
        <v>17</v>
      </c>
      <c r="C13" s="4" t="s">
        <v>80</v>
      </c>
      <c r="D13" s="24">
        <v>3</v>
      </c>
      <c r="E13" s="32"/>
      <c r="F13" s="9">
        <f t="shared" si="1"/>
        <v>0</v>
      </c>
      <c r="G13" s="10">
        <v>0.23</v>
      </c>
      <c r="H13" s="11">
        <f t="shared" si="2"/>
        <v>0</v>
      </c>
      <c r="I13" s="11">
        <f t="shared" si="0"/>
        <v>0</v>
      </c>
    </row>
    <row r="14" spans="1:9" x14ac:dyDescent="0.3">
      <c r="A14" s="23" t="s">
        <v>48</v>
      </c>
      <c r="B14" s="17" t="s">
        <v>1</v>
      </c>
      <c r="C14" s="4" t="s">
        <v>80</v>
      </c>
      <c r="D14" s="24">
        <v>7</v>
      </c>
      <c r="E14" s="32"/>
      <c r="F14" s="9">
        <f t="shared" si="1"/>
        <v>0</v>
      </c>
      <c r="G14" s="10">
        <v>0.23</v>
      </c>
      <c r="H14" s="11">
        <f t="shared" si="2"/>
        <v>0</v>
      </c>
      <c r="I14" s="11">
        <f t="shared" si="0"/>
        <v>0</v>
      </c>
    </row>
    <row r="15" spans="1:9" x14ac:dyDescent="0.3">
      <c r="A15" s="23" t="s">
        <v>49</v>
      </c>
      <c r="B15" s="17" t="s">
        <v>10</v>
      </c>
      <c r="C15" s="4" t="s">
        <v>80</v>
      </c>
      <c r="D15" s="24">
        <v>5</v>
      </c>
      <c r="E15" s="32"/>
      <c r="F15" s="9">
        <f t="shared" si="1"/>
        <v>0</v>
      </c>
      <c r="G15" s="10">
        <v>0.23</v>
      </c>
      <c r="H15" s="11">
        <f t="shared" si="2"/>
        <v>0</v>
      </c>
      <c r="I15" s="11">
        <f t="shared" si="0"/>
        <v>0</v>
      </c>
    </row>
    <row r="16" spans="1:9" ht="24" x14ac:dyDescent="0.3">
      <c r="A16" s="23" t="s">
        <v>50</v>
      </c>
      <c r="B16" s="17" t="s">
        <v>35</v>
      </c>
      <c r="C16" s="4" t="s">
        <v>80</v>
      </c>
      <c r="D16" s="24">
        <v>2</v>
      </c>
      <c r="E16" s="32"/>
      <c r="F16" s="9">
        <f t="shared" si="1"/>
        <v>0</v>
      </c>
      <c r="G16" s="10">
        <v>0.23</v>
      </c>
      <c r="H16" s="11">
        <f t="shared" si="2"/>
        <v>0</v>
      </c>
      <c r="I16" s="11">
        <f t="shared" si="0"/>
        <v>0</v>
      </c>
    </row>
    <row r="17" spans="1:9" x14ac:dyDescent="0.3">
      <c r="A17" s="23" t="s">
        <v>51</v>
      </c>
      <c r="B17" s="17" t="s">
        <v>27</v>
      </c>
      <c r="C17" s="4" t="s">
        <v>81</v>
      </c>
      <c r="D17" s="24">
        <v>2</v>
      </c>
      <c r="E17" s="9"/>
      <c r="F17" s="9">
        <f t="shared" si="1"/>
        <v>0</v>
      </c>
      <c r="G17" s="10">
        <v>0.23</v>
      </c>
      <c r="H17" s="11">
        <f t="shared" si="2"/>
        <v>0</v>
      </c>
      <c r="I17" s="11">
        <f t="shared" si="0"/>
        <v>0</v>
      </c>
    </row>
    <row r="18" spans="1:9" x14ac:dyDescent="0.3">
      <c r="A18" s="23" t="s">
        <v>82</v>
      </c>
      <c r="B18" s="17" t="s">
        <v>26</v>
      </c>
      <c r="C18" s="4" t="s">
        <v>81</v>
      </c>
      <c r="D18" s="24">
        <v>5</v>
      </c>
      <c r="E18" s="9"/>
      <c r="F18" s="9">
        <f t="shared" si="1"/>
        <v>0</v>
      </c>
      <c r="G18" s="10">
        <v>0.23</v>
      </c>
      <c r="H18" s="11">
        <f t="shared" si="2"/>
        <v>0</v>
      </c>
      <c r="I18" s="11">
        <f t="shared" si="0"/>
        <v>0</v>
      </c>
    </row>
    <row r="19" spans="1:9" x14ac:dyDescent="0.3">
      <c r="A19" s="23" t="s">
        <v>52</v>
      </c>
      <c r="B19" s="17" t="s">
        <v>37</v>
      </c>
      <c r="C19" s="4" t="s">
        <v>81</v>
      </c>
      <c r="D19" s="24">
        <v>1</v>
      </c>
      <c r="E19" s="32"/>
      <c r="F19" s="9">
        <f t="shared" si="1"/>
        <v>0</v>
      </c>
      <c r="G19" s="10">
        <v>0.23</v>
      </c>
      <c r="H19" s="11">
        <f t="shared" si="2"/>
        <v>0</v>
      </c>
      <c r="I19" s="11">
        <f t="shared" si="0"/>
        <v>0</v>
      </c>
    </row>
    <row r="20" spans="1:9" x14ac:dyDescent="0.3">
      <c r="A20" s="23" t="s">
        <v>53</v>
      </c>
      <c r="B20" s="17" t="s">
        <v>33</v>
      </c>
      <c r="C20" s="4" t="s">
        <v>81</v>
      </c>
      <c r="D20" s="24">
        <f>2+0</f>
        <v>2</v>
      </c>
      <c r="E20" s="32"/>
      <c r="F20" s="9">
        <f t="shared" si="1"/>
        <v>0</v>
      </c>
      <c r="G20" s="10">
        <v>0.23</v>
      </c>
      <c r="H20" s="11">
        <f t="shared" si="2"/>
        <v>0</v>
      </c>
      <c r="I20" s="11">
        <f t="shared" si="0"/>
        <v>0</v>
      </c>
    </row>
    <row r="21" spans="1:9" x14ac:dyDescent="0.3">
      <c r="A21" s="23" t="s">
        <v>54</v>
      </c>
      <c r="B21" s="17" t="s">
        <v>34</v>
      </c>
      <c r="C21" s="4" t="s">
        <v>81</v>
      </c>
      <c r="D21" s="24">
        <f>2+0</f>
        <v>2</v>
      </c>
      <c r="E21" s="32"/>
      <c r="F21" s="9">
        <f t="shared" si="1"/>
        <v>0</v>
      </c>
      <c r="G21" s="10">
        <v>0.23</v>
      </c>
      <c r="H21" s="11">
        <f t="shared" si="2"/>
        <v>0</v>
      </c>
      <c r="I21" s="11">
        <f t="shared" si="0"/>
        <v>0</v>
      </c>
    </row>
    <row r="22" spans="1:9" x14ac:dyDescent="0.3">
      <c r="A22" s="23" t="s">
        <v>83</v>
      </c>
      <c r="B22" s="27" t="s">
        <v>102</v>
      </c>
      <c r="C22" s="4" t="s">
        <v>81</v>
      </c>
      <c r="D22" s="24">
        <v>2</v>
      </c>
      <c r="E22" s="9"/>
      <c r="F22" s="9">
        <f t="shared" ref="F22:F23" si="3">D22*E22</f>
        <v>0</v>
      </c>
      <c r="G22" s="10">
        <v>0.23</v>
      </c>
      <c r="H22" s="11">
        <f t="shared" ref="H22:H23" si="4">ROUND(F22*G22,2)</f>
        <v>0</v>
      </c>
      <c r="I22" s="11">
        <f t="shared" ref="I22:I23" si="5">F22+H22</f>
        <v>0</v>
      </c>
    </row>
    <row r="23" spans="1:9" x14ac:dyDescent="0.3">
      <c r="A23" s="23" t="s">
        <v>84</v>
      </c>
      <c r="B23" s="27" t="s">
        <v>103</v>
      </c>
      <c r="C23" s="4" t="s">
        <v>81</v>
      </c>
      <c r="D23" s="24">
        <v>4</v>
      </c>
      <c r="E23" s="9"/>
      <c r="F23" s="9">
        <f t="shared" si="3"/>
        <v>0</v>
      </c>
      <c r="G23" s="10">
        <v>0.23</v>
      </c>
      <c r="H23" s="11">
        <f t="shared" si="4"/>
        <v>0</v>
      </c>
      <c r="I23" s="11">
        <f t="shared" si="5"/>
        <v>0</v>
      </c>
    </row>
    <row r="24" spans="1:9" x14ac:dyDescent="0.3">
      <c r="A24" s="23" t="s">
        <v>55</v>
      </c>
      <c r="B24" s="17" t="s">
        <v>94</v>
      </c>
      <c r="C24" s="4" t="s">
        <v>81</v>
      </c>
      <c r="D24" s="24">
        <v>2</v>
      </c>
      <c r="E24" s="9"/>
      <c r="F24" s="9">
        <f t="shared" si="1"/>
        <v>0</v>
      </c>
      <c r="G24" s="10">
        <v>0.23</v>
      </c>
      <c r="H24" s="11">
        <f t="shared" si="2"/>
        <v>0</v>
      </c>
      <c r="I24" s="11">
        <f t="shared" si="0"/>
        <v>0</v>
      </c>
    </row>
    <row r="25" spans="1:9" ht="24" x14ac:dyDescent="0.3">
      <c r="A25" s="23" t="s">
        <v>85</v>
      </c>
      <c r="B25" s="17" t="s">
        <v>5</v>
      </c>
      <c r="C25" s="4" t="s">
        <v>80</v>
      </c>
      <c r="D25" s="24">
        <v>6</v>
      </c>
      <c r="E25" s="9"/>
      <c r="F25" s="9">
        <f t="shared" si="1"/>
        <v>0</v>
      </c>
      <c r="G25" s="10">
        <v>0.23</v>
      </c>
      <c r="H25" s="11">
        <f t="shared" si="2"/>
        <v>0</v>
      </c>
      <c r="I25" s="11">
        <f t="shared" si="0"/>
        <v>0</v>
      </c>
    </row>
    <row r="26" spans="1:9" ht="24" x14ac:dyDescent="0.3">
      <c r="A26" s="23" t="s">
        <v>56</v>
      </c>
      <c r="B26" s="17" t="s">
        <v>99</v>
      </c>
      <c r="C26" s="4" t="s">
        <v>81</v>
      </c>
      <c r="D26" s="24">
        <v>12</v>
      </c>
      <c r="E26" s="9"/>
      <c r="F26" s="9">
        <f t="shared" si="1"/>
        <v>0</v>
      </c>
      <c r="G26" s="10">
        <v>0.23</v>
      </c>
      <c r="H26" s="11">
        <f t="shared" si="2"/>
        <v>0</v>
      </c>
      <c r="I26" s="11">
        <f t="shared" si="0"/>
        <v>0</v>
      </c>
    </row>
    <row r="27" spans="1:9" ht="24" x14ac:dyDescent="0.3">
      <c r="A27" s="23" t="s">
        <v>57</v>
      </c>
      <c r="B27" s="17" t="s">
        <v>98</v>
      </c>
      <c r="C27" s="4" t="s">
        <v>81</v>
      </c>
      <c r="D27" s="24">
        <v>6</v>
      </c>
      <c r="E27" s="9"/>
      <c r="F27" s="9">
        <f t="shared" si="1"/>
        <v>0</v>
      </c>
      <c r="G27" s="10">
        <v>0.23</v>
      </c>
      <c r="H27" s="11">
        <f t="shared" si="2"/>
        <v>0</v>
      </c>
      <c r="I27" s="11">
        <f t="shared" si="0"/>
        <v>0</v>
      </c>
    </row>
    <row r="28" spans="1:9" x14ac:dyDescent="0.3">
      <c r="A28" s="23" t="s">
        <v>86</v>
      </c>
      <c r="B28" s="17" t="s">
        <v>2</v>
      </c>
      <c r="C28" s="4" t="s">
        <v>81</v>
      </c>
      <c r="D28" s="24">
        <v>5</v>
      </c>
      <c r="E28" s="9"/>
      <c r="F28" s="9">
        <f t="shared" si="1"/>
        <v>0</v>
      </c>
      <c r="G28" s="10">
        <v>0.23</v>
      </c>
      <c r="H28" s="11">
        <f t="shared" si="2"/>
        <v>0</v>
      </c>
      <c r="I28" s="11">
        <f t="shared" si="0"/>
        <v>0</v>
      </c>
    </row>
    <row r="29" spans="1:9" ht="24" x14ac:dyDescent="0.3">
      <c r="A29" s="23" t="s">
        <v>58</v>
      </c>
      <c r="B29" s="17" t="s">
        <v>3</v>
      </c>
      <c r="C29" s="4" t="s">
        <v>80</v>
      </c>
      <c r="D29" s="24">
        <v>10</v>
      </c>
      <c r="E29" s="9"/>
      <c r="F29" s="9">
        <f t="shared" si="1"/>
        <v>0</v>
      </c>
      <c r="G29" s="10">
        <v>0.23</v>
      </c>
      <c r="H29" s="11">
        <f t="shared" si="2"/>
        <v>0</v>
      </c>
      <c r="I29" s="11">
        <f t="shared" si="0"/>
        <v>0</v>
      </c>
    </row>
    <row r="30" spans="1:9" ht="24" x14ac:dyDescent="0.3">
      <c r="A30" s="23" t="s">
        <v>87</v>
      </c>
      <c r="B30" s="17" t="s">
        <v>6</v>
      </c>
      <c r="C30" s="4" t="s">
        <v>80</v>
      </c>
      <c r="D30" s="24">
        <v>8</v>
      </c>
      <c r="E30" s="9"/>
      <c r="F30" s="9">
        <f t="shared" si="1"/>
        <v>0</v>
      </c>
      <c r="G30" s="10">
        <v>0.23</v>
      </c>
      <c r="H30" s="11">
        <f t="shared" si="2"/>
        <v>0</v>
      </c>
      <c r="I30" s="11">
        <f t="shared" si="0"/>
        <v>0</v>
      </c>
    </row>
    <row r="31" spans="1:9" ht="27" customHeight="1" x14ac:dyDescent="0.3">
      <c r="A31" s="23" t="s">
        <v>59</v>
      </c>
      <c r="B31" s="17" t="s">
        <v>4</v>
      </c>
      <c r="C31" s="4" t="s">
        <v>80</v>
      </c>
      <c r="D31" s="24">
        <v>5</v>
      </c>
      <c r="E31" s="9"/>
      <c r="F31" s="9">
        <f t="shared" si="1"/>
        <v>0</v>
      </c>
      <c r="G31" s="10">
        <v>0.23</v>
      </c>
      <c r="H31" s="11">
        <f t="shared" si="2"/>
        <v>0</v>
      </c>
      <c r="I31" s="11">
        <f t="shared" si="0"/>
        <v>0</v>
      </c>
    </row>
    <row r="32" spans="1:9" x14ac:dyDescent="0.3">
      <c r="A32" s="23" t="s">
        <v>60</v>
      </c>
      <c r="B32" s="18" t="s">
        <v>101</v>
      </c>
      <c r="C32" s="5" t="s">
        <v>93</v>
      </c>
      <c r="D32" s="25">
        <v>4</v>
      </c>
      <c r="E32" s="33"/>
      <c r="F32" s="9">
        <f t="shared" si="1"/>
        <v>0</v>
      </c>
      <c r="G32" s="12">
        <v>0.23</v>
      </c>
      <c r="H32" s="11">
        <f t="shared" si="2"/>
        <v>0</v>
      </c>
      <c r="I32" s="11">
        <f t="shared" si="0"/>
        <v>0</v>
      </c>
    </row>
    <row r="33" spans="1:9" x14ac:dyDescent="0.3">
      <c r="A33" s="23" t="s">
        <v>61</v>
      </c>
      <c r="B33" s="18" t="s">
        <v>100</v>
      </c>
      <c r="C33" s="5" t="s">
        <v>93</v>
      </c>
      <c r="D33" s="25">
        <v>40</v>
      </c>
      <c r="E33" s="33"/>
      <c r="F33" s="9">
        <f t="shared" si="1"/>
        <v>0</v>
      </c>
      <c r="G33" s="12">
        <v>0.23</v>
      </c>
      <c r="H33" s="11">
        <f t="shared" si="2"/>
        <v>0</v>
      </c>
      <c r="I33" s="11">
        <f t="shared" si="0"/>
        <v>0</v>
      </c>
    </row>
    <row r="34" spans="1:9" ht="24" x14ac:dyDescent="0.3">
      <c r="A34" s="23" t="s">
        <v>62</v>
      </c>
      <c r="B34" s="18" t="s">
        <v>75</v>
      </c>
      <c r="C34" s="5" t="s">
        <v>81</v>
      </c>
      <c r="D34" s="25">
        <f>10+0</f>
        <v>10</v>
      </c>
      <c r="E34" s="33"/>
      <c r="F34" s="9">
        <f t="shared" si="1"/>
        <v>0</v>
      </c>
      <c r="G34" s="12">
        <v>0.23</v>
      </c>
      <c r="H34" s="11">
        <f t="shared" si="2"/>
        <v>0</v>
      </c>
      <c r="I34" s="11">
        <f t="shared" si="0"/>
        <v>0</v>
      </c>
    </row>
    <row r="35" spans="1:9" x14ac:dyDescent="0.3">
      <c r="A35" s="23" t="s">
        <v>88</v>
      </c>
      <c r="B35" s="17" t="s">
        <v>28</v>
      </c>
      <c r="C35" s="4" t="s">
        <v>80</v>
      </c>
      <c r="D35" s="24">
        <v>10</v>
      </c>
      <c r="E35" s="32"/>
      <c r="F35" s="9">
        <f t="shared" ref="F35:F49" si="6">D35*E35</f>
        <v>0</v>
      </c>
      <c r="G35" s="10">
        <v>0.23</v>
      </c>
      <c r="H35" s="11">
        <f t="shared" ref="H35:H49" si="7">ROUND(F35*G35,2)</f>
        <v>0</v>
      </c>
      <c r="I35" s="11">
        <f t="shared" ref="I35:I49" si="8">F35+H35</f>
        <v>0</v>
      </c>
    </row>
    <row r="36" spans="1:9" x14ac:dyDescent="0.3">
      <c r="A36" s="23" t="s">
        <v>63</v>
      </c>
      <c r="B36" s="17" t="s">
        <v>29</v>
      </c>
      <c r="C36" s="4" t="s">
        <v>80</v>
      </c>
      <c r="D36" s="24">
        <v>10</v>
      </c>
      <c r="E36" s="32"/>
      <c r="F36" s="9">
        <f t="shared" si="6"/>
        <v>0</v>
      </c>
      <c r="G36" s="10">
        <v>0.23</v>
      </c>
      <c r="H36" s="11">
        <f t="shared" si="7"/>
        <v>0</v>
      </c>
      <c r="I36" s="11">
        <f t="shared" si="8"/>
        <v>0</v>
      </c>
    </row>
    <row r="37" spans="1:9" x14ac:dyDescent="0.3">
      <c r="A37" s="23" t="s">
        <v>64</v>
      </c>
      <c r="B37" s="17" t="s">
        <v>30</v>
      </c>
      <c r="C37" s="4" t="s">
        <v>80</v>
      </c>
      <c r="D37" s="24">
        <v>10</v>
      </c>
      <c r="E37" s="32"/>
      <c r="F37" s="9">
        <f t="shared" si="6"/>
        <v>0</v>
      </c>
      <c r="G37" s="10">
        <v>0.23</v>
      </c>
      <c r="H37" s="11">
        <f t="shared" si="7"/>
        <v>0</v>
      </c>
      <c r="I37" s="11">
        <f t="shared" si="8"/>
        <v>0</v>
      </c>
    </row>
    <row r="38" spans="1:9" x14ac:dyDescent="0.3">
      <c r="A38" s="23" t="s">
        <v>65</v>
      </c>
      <c r="B38" s="17" t="s">
        <v>76</v>
      </c>
      <c r="C38" s="4" t="s">
        <v>80</v>
      </c>
      <c r="D38" s="24">
        <v>10</v>
      </c>
      <c r="E38" s="32"/>
      <c r="F38" s="9">
        <f t="shared" si="6"/>
        <v>0</v>
      </c>
      <c r="G38" s="10">
        <v>0.23</v>
      </c>
      <c r="H38" s="11">
        <f t="shared" si="7"/>
        <v>0</v>
      </c>
      <c r="I38" s="11">
        <f t="shared" si="8"/>
        <v>0</v>
      </c>
    </row>
    <row r="39" spans="1:9" x14ac:dyDescent="0.3">
      <c r="A39" s="23" t="s">
        <v>89</v>
      </c>
      <c r="B39" s="17" t="s">
        <v>77</v>
      </c>
      <c r="C39" s="4" t="s">
        <v>80</v>
      </c>
      <c r="D39" s="24">
        <v>10</v>
      </c>
      <c r="E39" s="32"/>
      <c r="F39" s="9">
        <f t="shared" si="6"/>
        <v>0</v>
      </c>
      <c r="G39" s="10">
        <v>0.23</v>
      </c>
      <c r="H39" s="11">
        <f t="shared" si="7"/>
        <v>0</v>
      </c>
      <c r="I39" s="11">
        <f t="shared" si="8"/>
        <v>0</v>
      </c>
    </row>
    <row r="40" spans="1:9" x14ac:dyDescent="0.3">
      <c r="A40" s="23" t="s">
        <v>66</v>
      </c>
      <c r="B40" s="17" t="s">
        <v>78</v>
      </c>
      <c r="C40" s="4" t="s">
        <v>80</v>
      </c>
      <c r="D40" s="24">
        <v>10</v>
      </c>
      <c r="E40" s="32"/>
      <c r="F40" s="9">
        <f t="shared" si="6"/>
        <v>0</v>
      </c>
      <c r="G40" s="10">
        <v>0.23</v>
      </c>
      <c r="H40" s="11">
        <f t="shared" si="7"/>
        <v>0</v>
      </c>
      <c r="I40" s="11">
        <f t="shared" si="8"/>
        <v>0</v>
      </c>
    </row>
    <row r="41" spans="1:9" ht="24" x14ac:dyDescent="0.3">
      <c r="A41" s="23" t="s">
        <v>67</v>
      </c>
      <c r="B41" s="17" t="s">
        <v>36</v>
      </c>
      <c r="C41" s="4" t="s">
        <v>80</v>
      </c>
      <c r="D41" s="24">
        <f>50+50</f>
        <v>100</v>
      </c>
      <c r="E41" s="32"/>
      <c r="F41" s="9">
        <f t="shared" si="6"/>
        <v>0</v>
      </c>
      <c r="G41" s="10">
        <v>0.23</v>
      </c>
      <c r="H41" s="11">
        <f t="shared" si="7"/>
        <v>0</v>
      </c>
      <c r="I41" s="11">
        <f t="shared" si="8"/>
        <v>0</v>
      </c>
    </row>
    <row r="42" spans="1:9" x14ac:dyDescent="0.3">
      <c r="A42" s="23" t="s">
        <v>90</v>
      </c>
      <c r="B42" s="17" t="s">
        <v>104</v>
      </c>
      <c r="C42" s="4" t="s">
        <v>81</v>
      </c>
      <c r="D42" s="24">
        <f>10+0</f>
        <v>10</v>
      </c>
      <c r="E42" s="32"/>
      <c r="F42" s="9">
        <f t="shared" si="6"/>
        <v>0</v>
      </c>
      <c r="G42" s="10">
        <v>0.23</v>
      </c>
      <c r="H42" s="11">
        <f t="shared" si="7"/>
        <v>0</v>
      </c>
      <c r="I42" s="11">
        <f t="shared" si="8"/>
        <v>0</v>
      </c>
    </row>
    <row r="43" spans="1:9" x14ac:dyDescent="0.3">
      <c r="A43" s="23" t="s">
        <v>68</v>
      </c>
      <c r="B43" s="17" t="s">
        <v>107</v>
      </c>
      <c r="C43" s="4" t="s">
        <v>80</v>
      </c>
      <c r="D43" s="24">
        <f>5+0</f>
        <v>5</v>
      </c>
      <c r="E43" s="32"/>
      <c r="F43" s="9">
        <f t="shared" si="6"/>
        <v>0</v>
      </c>
      <c r="G43" s="10">
        <v>0.23</v>
      </c>
      <c r="H43" s="11">
        <f t="shared" si="7"/>
        <v>0</v>
      </c>
      <c r="I43" s="11">
        <f t="shared" si="8"/>
        <v>0</v>
      </c>
    </row>
    <row r="44" spans="1:9" x14ac:dyDescent="0.3">
      <c r="A44" s="23" t="s">
        <v>69</v>
      </c>
      <c r="B44" s="17" t="s">
        <v>18</v>
      </c>
      <c r="C44" s="4" t="s">
        <v>80</v>
      </c>
      <c r="D44" s="24">
        <v>10</v>
      </c>
      <c r="E44" s="9"/>
      <c r="F44" s="9">
        <f t="shared" si="6"/>
        <v>0</v>
      </c>
      <c r="G44" s="10">
        <v>0.23</v>
      </c>
      <c r="H44" s="11">
        <f t="shared" si="7"/>
        <v>0</v>
      </c>
      <c r="I44" s="11">
        <f t="shared" si="8"/>
        <v>0</v>
      </c>
    </row>
    <row r="45" spans="1:9" ht="24" x14ac:dyDescent="0.3">
      <c r="A45" s="23" t="s">
        <v>70</v>
      </c>
      <c r="B45" s="17" t="s">
        <v>19</v>
      </c>
      <c r="C45" s="4" t="s">
        <v>80</v>
      </c>
      <c r="D45" s="24">
        <v>10</v>
      </c>
      <c r="E45" s="9"/>
      <c r="F45" s="9">
        <f t="shared" si="6"/>
        <v>0</v>
      </c>
      <c r="G45" s="10">
        <v>0.23</v>
      </c>
      <c r="H45" s="11">
        <f t="shared" si="7"/>
        <v>0</v>
      </c>
      <c r="I45" s="11">
        <f t="shared" si="8"/>
        <v>0</v>
      </c>
    </row>
    <row r="46" spans="1:9" x14ac:dyDescent="0.3">
      <c r="A46" s="23" t="s">
        <v>71</v>
      </c>
      <c r="B46" s="19" t="s">
        <v>106</v>
      </c>
      <c r="C46" s="6" t="s">
        <v>80</v>
      </c>
      <c r="D46" s="24">
        <v>20</v>
      </c>
      <c r="E46" s="32"/>
      <c r="F46" s="9">
        <f t="shared" si="6"/>
        <v>0</v>
      </c>
      <c r="G46" s="10">
        <v>0.23</v>
      </c>
      <c r="H46" s="11">
        <f t="shared" si="7"/>
        <v>0</v>
      </c>
      <c r="I46" s="11">
        <f t="shared" si="8"/>
        <v>0</v>
      </c>
    </row>
    <row r="47" spans="1:9" x14ac:dyDescent="0.3">
      <c r="A47" s="23" t="s">
        <v>72</v>
      </c>
      <c r="B47" s="19" t="s">
        <v>8</v>
      </c>
      <c r="C47" s="6" t="s">
        <v>80</v>
      </c>
      <c r="D47" s="24">
        <v>50</v>
      </c>
      <c r="E47" s="9"/>
      <c r="F47" s="9">
        <f t="shared" si="6"/>
        <v>0</v>
      </c>
      <c r="G47" s="10">
        <v>0.23</v>
      </c>
      <c r="H47" s="11">
        <f t="shared" si="7"/>
        <v>0</v>
      </c>
      <c r="I47" s="11">
        <f t="shared" si="8"/>
        <v>0</v>
      </c>
    </row>
    <row r="48" spans="1:9" ht="36" x14ac:dyDescent="0.3">
      <c r="A48" s="23" t="s">
        <v>73</v>
      </c>
      <c r="B48" s="19" t="s">
        <v>7</v>
      </c>
      <c r="C48" s="6" t="s">
        <v>80</v>
      </c>
      <c r="D48" s="24">
        <v>30</v>
      </c>
      <c r="E48" s="9"/>
      <c r="F48" s="9">
        <f t="shared" si="6"/>
        <v>0</v>
      </c>
      <c r="G48" s="10">
        <v>0.23</v>
      </c>
      <c r="H48" s="11">
        <f t="shared" si="7"/>
        <v>0</v>
      </c>
      <c r="I48" s="11">
        <f t="shared" si="8"/>
        <v>0</v>
      </c>
    </row>
    <row r="49" spans="1:9" x14ac:dyDescent="0.3">
      <c r="A49" s="23" t="s">
        <v>74</v>
      </c>
      <c r="B49" s="19" t="s">
        <v>105</v>
      </c>
      <c r="C49" s="6" t="s">
        <v>80</v>
      </c>
      <c r="D49" s="24">
        <v>5</v>
      </c>
      <c r="E49" s="9"/>
      <c r="F49" s="9">
        <f t="shared" si="6"/>
        <v>0</v>
      </c>
      <c r="G49" s="10">
        <v>0.23</v>
      </c>
      <c r="H49" s="11">
        <f t="shared" si="7"/>
        <v>0</v>
      </c>
      <c r="I49" s="11">
        <f t="shared" si="8"/>
        <v>0</v>
      </c>
    </row>
    <row r="50" spans="1:9" x14ac:dyDescent="0.3">
      <c r="A50" s="23"/>
    </row>
    <row r="51" spans="1:9" x14ac:dyDescent="0.3">
      <c r="A51" s="23"/>
      <c r="B51" s="7" t="s">
        <v>13</v>
      </c>
      <c r="C51" s="7"/>
      <c r="D51" s="26"/>
      <c r="E51" s="13"/>
      <c r="F51" s="13">
        <f>SUM(F4:F49)</f>
        <v>0</v>
      </c>
      <c r="G51" s="14">
        <v>0.23</v>
      </c>
      <c r="H51" s="15">
        <f>SUM(H4:H49)</f>
        <v>0</v>
      </c>
      <c r="I51" s="13">
        <f>SUM(I4:I49)</f>
        <v>0</v>
      </c>
    </row>
  </sheetData>
  <phoneticPr fontId="2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biurowe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Dorota Stworzyjanek</cp:lastModifiedBy>
  <cp:lastPrinted>2024-12-10T08:35:30Z</cp:lastPrinted>
  <dcterms:created xsi:type="dcterms:W3CDTF">2020-11-27T17:29:32Z</dcterms:created>
  <dcterms:modified xsi:type="dcterms:W3CDTF">2024-12-10T08:37:37Z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18.1.6.0</vt:lpwstr>
  </property>
</Properties>
</file>