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TONERY\2025\"/>
    </mc:Choice>
  </mc:AlternateContent>
  <xr:revisionPtr revIDLastSave="0" documentId="8_{FFA5E8A3-3768-412D-88D1-24467847B8F3}" xr6:coauthVersionLast="47" xr6:coauthVersionMax="47" xr10:uidLastSave="{00000000-0000-0000-0000-000000000000}"/>
  <bookViews>
    <workbookView xWindow="-108" yWindow="-108" windowWidth="23256" windowHeight="12576" tabRatio="500" xr2:uid="{D80D6E05-C705-47A9-90DB-2D8694BD5920}"/>
  </bookViews>
  <sheets>
    <sheet name="Tonery 2025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J11" i="1" l="1"/>
  <c r="J12" i="1"/>
  <c r="J19" i="1"/>
  <c r="J20" i="1"/>
  <c r="J27" i="1"/>
  <c r="J28" i="1"/>
  <c r="H5" i="1"/>
  <c r="H6" i="1"/>
  <c r="H7" i="1"/>
  <c r="J7" i="1"/>
  <c r="H8" i="1"/>
  <c r="J8" i="1"/>
  <c r="H9" i="1"/>
  <c r="J9" i="1"/>
  <c r="K9" i="1"/>
  <c r="H10" i="1"/>
  <c r="J10" i="1"/>
  <c r="K10" i="1"/>
  <c r="H11" i="1"/>
  <c r="K11" i="1"/>
  <c r="H12" i="1"/>
  <c r="K12" i="1"/>
  <c r="H13" i="1"/>
  <c r="H14" i="1"/>
  <c r="H15" i="1"/>
  <c r="J15" i="1"/>
  <c r="H16" i="1"/>
  <c r="J16" i="1"/>
  <c r="H17" i="1"/>
  <c r="J17" i="1"/>
  <c r="K17" i="1"/>
  <c r="H18" i="1"/>
  <c r="J18" i="1"/>
  <c r="K18" i="1"/>
  <c r="H19" i="1"/>
  <c r="K19" i="1"/>
  <c r="H20" i="1"/>
  <c r="K20" i="1"/>
  <c r="H21" i="1"/>
  <c r="H22" i="1"/>
  <c r="H23" i="1"/>
  <c r="J23" i="1"/>
  <c r="H24" i="1"/>
  <c r="J24" i="1"/>
  <c r="H25" i="1"/>
  <c r="J25" i="1"/>
  <c r="K25" i="1"/>
  <c r="H26" i="1"/>
  <c r="J26" i="1"/>
  <c r="K26" i="1"/>
  <c r="H27" i="1"/>
  <c r="K27" i="1"/>
  <c r="H28" i="1"/>
  <c r="K28" i="1"/>
  <c r="H29" i="1"/>
  <c r="H30" i="1"/>
  <c r="H31" i="1"/>
  <c r="J31" i="1"/>
  <c r="H32" i="1"/>
  <c r="J32" i="1"/>
  <c r="H33" i="1"/>
  <c r="J33" i="1"/>
  <c r="K33" i="1"/>
  <c r="H34" i="1"/>
  <c r="J34" i="1"/>
  <c r="K34" i="1"/>
  <c r="F2" i="3"/>
  <c r="F3" i="3"/>
  <c r="F4" i="3"/>
  <c r="D5" i="3"/>
  <c r="F5" i="3"/>
  <c r="F6" i="3"/>
  <c r="F7" i="3"/>
  <c r="F8" i="3"/>
  <c r="F9" i="3"/>
  <c r="D10" i="3"/>
  <c r="F10" i="3"/>
  <c r="F11" i="3"/>
  <c r="F12" i="3"/>
  <c r="F13" i="3"/>
  <c r="F14" i="3"/>
  <c r="F15" i="3"/>
  <c r="F16" i="3"/>
  <c r="E17" i="3"/>
  <c r="F17" i="3"/>
  <c r="F2" i="4"/>
  <c r="F8" i="4"/>
  <c r="F3" i="4"/>
  <c r="F4" i="4"/>
  <c r="F5" i="4"/>
  <c r="F6" i="4"/>
  <c r="F7" i="4"/>
  <c r="E8" i="4"/>
  <c r="H4" i="1"/>
  <c r="G35" i="1"/>
  <c r="F3" i="2"/>
  <c r="F4" i="2"/>
  <c r="F5" i="2"/>
  <c r="D6" i="2"/>
  <c r="F6" i="2"/>
  <c r="F7" i="2"/>
  <c r="F8" i="2"/>
  <c r="F9" i="2"/>
  <c r="F10" i="2"/>
  <c r="F11" i="2"/>
  <c r="F12" i="2"/>
  <c r="F13" i="2"/>
  <c r="F14" i="2"/>
  <c r="F15" i="2"/>
  <c r="F16" i="2"/>
  <c r="D17" i="2"/>
  <c r="F17" i="2"/>
  <c r="D18" i="2"/>
  <c r="F18" i="2"/>
  <c r="D19" i="2"/>
  <c r="F19" i="2"/>
  <c r="F20" i="2"/>
  <c r="D21" i="2"/>
  <c r="F21" i="2"/>
  <c r="F49" i="2"/>
  <c r="F22" i="2"/>
  <c r="D23" i="2"/>
  <c r="F23" i="2"/>
  <c r="F24" i="2"/>
  <c r="F25" i="2"/>
  <c r="F26" i="2"/>
  <c r="F27" i="2"/>
  <c r="F28" i="2"/>
  <c r="F29" i="2"/>
  <c r="D30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E49" i="2"/>
  <c r="K30" i="1"/>
  <c r="K21" i="1"/>
  <c r="K6" i="1"/>
  <c r="H35" i="1"/>
  <c r="J30" i="1"/>
  <c r="J22" i="1"/>
  <c r="K22" i="1"/>
  <c r="J14" i="1"/>
  <c r="K14" i="1"/>
  <c r="J6" i="1"/>
  <c r="J4" i="1"/>
  <c r="J35" i="1"/>
  <c r="J29" i="1"/>
  <c r="K29" i="1"/>
  <c r="J21" i="1"/>
  <c r="J13" i="1"/>
  <c r="K13" i="1"/>
  <c r="J5" i="1"/>
  <c r="K5" i="1"/>
  <c r="K32" i="1"/>
  <c r="K24" i="1"/>
  <c r="K16" i="1"/>
  <c r="K8" i="1"/>
  <c r="K31" i="1"/>
  <c r="K23" i="1"/>
  <c r="K15" i="1"/>
  <c r="K7" i="1"/>
  <c r="K4" i="1"/>
  <c r="K35" i="1"/>
</calcChain>
</file>

<file path=xl/sharedStrings.xml><?xml version="1.0" encoding="utf-8"?>
<sst xmlns="http://schemas.openxmlformats.org/spreadsheetml/2006/main" count="299" uniqueCount="163">
  <si>
    <t xml:space="preserve"> Część II FORMULARZ CENOWY</t>
  </si>
  <si>
    <t>Centrum Edukacji Zawodowej i Ustawicznej "CEZiU"</t>
  </si>
  <si>
    <t>Załacznik nr 2a</t>
  </si>
  <si>
    <t>L.P.</t>
  </si>
  <si>
    <t xml:space="preserve">Produkt Nazwa </t>
  </si>
  <si>
    <t>j.m. komplet/sztuka</t>
  </si>
  <si>
    <t>Oryginał</t>
  </si>
  <si>
    <t>Zamiennik</t>
  </si>
  <si>
    <t>ILOŚĆ</t>
  </si>
  <si>
    <t>CENA JED. NETTO</t>
  </si>
  <si>
    <t>WARTOŚĆ NETTO</t>
  </si>
  <si>
    <t>stawka VAT</t>
  </si>
  <si>
    <t xml:space="preserve">       VAT 23%</t>
  </si>
  <si>
    <t>WARTOŚĆ BRUTTO</t>
  </si>
  <si>
    <t>1.</t>
  </si>
  <si>
    <t>Komplet tuszy 4 kolory (yellow, black, cyjan, magenta) do drukarki Epson ITS L3050, poj. butelki 70 ml, wydajność 6400 str przy 5% pokryciu</t>
  </si>
  <si>
    <t>szt.</t>
  </si>
  <si>
    <t>zamiennik</t>
  </si>
  <si>
    <t>5.</t>
  </si>
  <si>
    <r>
      <rPr>
        <sz val="9"/>
        <rFont val="Arial"/>
        <family val="2"/>
        <charset val="238"/>
      </rPr>
      <t xml:space="preserve">Tusz cyan zamiennik LC525C do drukarki Brother DCP-J105, poj. 12 ml, wydajność 1.300 stron przy 5% pokryciu, gwarancja 24 miesiące, </t>
    </r>
    <r>
      <rPr>
        <sz val="9"/>
        <color indexed="10"/>
        <rFont val="Arial"/>
        <family val="2"/>
        <charset val="238"/>
      </rPr>
      <t>kartidż fabrycznie nowy – nieregenerowany</t>
    </r>
  </si>
  <si>
    <t>6.</t>
  </si>
  <si>
    <r>
      <rPr>
        <sz val="9"/>
        <rFont val="Arial"/>
        <family val="2"/>
        <charset val="238"/>
      </rPr>
      <t xml:space="preserve">Tusz magenta zamiennik LC525M do drukarki Brother DCP-J105, poj. 12ml, wydajność 1.300 stron przy 5% pokryciu, gwarancja 24 miesiące, </t>
    </r>
    <r>
      <rPr>
        <sz val="9"/>
        <color indexed="10"/>
        <rFont val="Arial"/>
        <family val="2"/>
        <charset val="238"/>
      </rPr>
      <t>kartidż fabrycznie nowy – nieregenerowany</t>
    </r>
  </si>
  <si>
    <t>7.</t>
  </si>
  <si>
    <r>
      <rPr>
        <sz val="9"/>
        <rFont val="Arial"/>
        <family val="2"/>
        <charset val="238"/>
      </rPr>
      <t>Tusz yellow zamiennik LC525Y do drukarki Brother DCP-J105, poj. 12 ml, wydajność 1.300 stron przy 5% pokryciu, gwarancja 24 miesiące,</t>
    </r>
    <r>
      <rPr>
        <sz val="9"/>
        <color indexed="10"/>
        <rFont val="Arial"/>
        <family val="2"/>
        <charset val="238"/>
      </rPr>
      <t xml:space="preserve"> kartidż fabrycznie nowy – nieregenerowany</t>
    </r>
  </si>
  <si>
    <t>8.</t>
  </si>
  <si>
    <r>
      <rPr>
        <sz val="9"/>
        <rFont val="Arial"/>
        <family val="2"/>
        <charset val="238"/>
      </rPr>
      <t xml:space="preserve">Tusz czarny zamiennik LC529BK, kartridż o zwiekszonej wydajności, do drukarki Brother DCP-J105, wydajność 2.400 stron przy 5 % pokryciu, gwarancja 24 miesiące, </t>
    </r>
    <r>
      <rPr>
        <sz val="9"/>
        <color indexed="10"/>
        <rFont val="Arial"/>
        <family val="2"/>
        <charset val="238"/>
      </rPr>
      <t>kartidż fabrycznie nowy – nieregenerowany</t>
    </r>
  </si>
  <si>
    <t>9.</t>
  </si>
  <si>
    <r>
      <rPr>
        <sz val="9"/>
        <rFont val="Arial"/>
        <family val="2"/>
        <charset val="238"/>
      </rPr>
      <t xml:space="preserve">Toner zamiennik Q2612A, toner czarny 12A do drukarki HP Laser Jet 1319 MFP, wydajność 3.000 stron przy 5% pokryciu, gwarancja 24 miesiące, </t>
    </r>
    <r>
      <rPr>
        <sz val="9"/>
        <color indexed="10"/>
        <rFont val="Arial"/>
        <family val="2"/>
        <charset val="238"/>
      </rPr>
      <t>toner fabrycznie nowy – nieregenerowany</t>
    </r>
  </si>
  <si>
    <t>10.</t>
  </si>
  <si>
    <r>
      <rPr>
        <sz val="9"/>
        <rFont val="Arial"/>
        <family val="2"/>
        <charset val="238"/>
      </rPr>
      <t xml:space="preserve">Toner zamiennik CE255A toner 55A do drukarki HP Laser Jet 3015, wydajność 6.000 stron przy 5% pokryciu, gwarancja 24 miesiące, </t>
    </r>
    <r>
      <rPr>
        <sz val="9"/>
        <color indexed="10"/>
        <rFont val="Arial"/>
        <family val="2"/>
        <charset val="238"/>
      </rPr>
      <t>toner fabrycznie nowy – nieregenerowany</t>
    </r>
  </si>
  <si>
    <t>11.</t>
  </si>
  <si>
    <r>
      <rPr>
        <sz val="9"/>
        <rFont val="Arial"/>
        <family val="2"/>
        <charset val="238"/>
      </rPr>
      <t xml:space="preserve">Toner zamiennik Q2612A, toner czarny 12A do drukarki  HP LaserJet 3052, wydajność 3000 stron przy 5 % pokryciu,  gwarancja: 24 miesiące, </t>
    </r>
    <r>
      <rPr>
        <sz val="9"/>
        <color indexed="10"/>
        <rFont val="Arial"/>
        <family val="2"/>
        <charset val="238"/>
      </rPr>
      <t>toner fabrycznie nowy – nieregenerowany</t>
    </r>
  </si>
  <si>
    <t>12.</t>
  </si>
  <si>
    <r>
      <rPr>
        <sz val="9"/>
        <rFont val="Arial"/>
        <family val="2"/>
        <charset val="238"/>
      </rPr>
      <t xml:space="preserve">Toner zamiennik CE285A toner 85A,  toner czarny do drukarki HP Laser Jet M1212nf, wydajność 1.600 stron przy 5 % pokryciu, gwarancja 24 miesiące, </t>
    </r>
    <r>
      <rPr>
        <sz val="9"/>
        <color indexed="10"/>
        <rFont val="Arial"/>
        <family val="2"/>
        <charset val="238"/>
      </rPr>
      <t>toner fabrycznie nowy – nieregenerowany</t>
    </r>
  </si>
  <si>
    <t>13.</t>
  </si>
  <si>
    <r>
      <rPr>
        <sz val="9"/>
        <rFont val="Arial"/>
        <family val="2"/>
        <charset val="238"/>
      </rPr>
      <t>Toner zamiennik CE505A, toner czarny 05A do drukarki HP Laser Jet P2055d, wydajność 3.500 stron przy 5% pokryciu, gwarancja 24 miesiące,</t>
    </r>
    <r>
      <rPr>
        <sz val="9"/>
        <color indexed="10"/>
        <rFont val="Arial"/>
        <family val="2"/>
        <charset val="238"/>
      </rPr>
      <t xml:space="preserve"> toner fabrycznie nowy – nieregenerowany</t>
    </r>
  </si>
  <si>
    <t>14.</t>
  </si>
  <si>
    <t>Toner Konica Minolta TN-322K, toner czarny do kserokopiarki Konica Minolta Bizhub 224E, wydajność 28.500 stron przy 5 % pokryciu, gwarancja 24 miesiące, toner oryginalny</t>
  </si>
  <si>
    <t>oryginał</t>
  </si>
  <si>
    <t>15.</t>
  </si>
  <si>
    <t>Toner Konica Minolta TN-118, toner czarny do kserokopiarki Konica Minolta Bizhub 226set, wydajność 24.000 stron przy 5% pokryciu, gwarancja 24 miesiące, toner oryginalny</t>
  </si>
  <si>
    <t>kpl./2szt.</t>
  </si>
  <si>
    <t>16.</t>
  </si>
  <si>
    <t>Toner Konica Minolta,TN-321K, toner czarny do kserokopiarki Konica Minolta Bizhub 224, wydajność 27.000 stron przy 5% pokryciu, gwarancja 24 miesiące, toner oryginalny</t>
  </si>
  <si>
    <t>17.</t>
  </si>
  <si>
    <t>Toner Konica Minolta TN-321C, toner cyjan do kserokopiarki Konica Minolta Bizhub 224, wydajność 25.000 stron przy 5% pokryciu, gwarancja 24 miesiące, toner oryginalny</t>
  </si>
  <si>
    <t>18.</t>
  </si>
  <si>
    <t>Toner Konica Minolta TN-321M, toner magenta do kserokopiarki Konica Minolta Bizhub 224, wydajność 25.000 stron przy 5% pokryciu, gwarancja 24 miesiące, toner oryginalny</t>
  </si>
  <si>
    <t>19.</t>
  </si>
  <si>
    <t>Toner Konica Minolta TN-321Y, toner yellow do kserokopiarki Konica Minolta Bizhub 224, wydajność 25.000 stron przy 5% pokryciu, gwarancja 24 miesiące, toner oryginalny</t>
  </si>
  <si>
    <t>20.</t>
  </si>
  <si>
    <t>Toner Konica Minolta TN-216K, toner czarny do kserokopiarki Konica Minolta Bizhub 220, wydajność 29.000 stron przy 5% pokryciu, gwarancja 24 miesiące, toner oryginalny</t>
  </si>
  <si>
    <t>21.</t>
  </si>
  <si>
    <t>Toner Konica Minolta TN-216C, toner cyjan do kserokopiarki Konica Minolta Bizhub 220, wydajność 26.000 stron przy 5% pokryciu, gwarancja 24 miesiące, toner oryginalny</t>
  </si>
  <si>
    <t>22.</t>
  </si>
  <si>
    <t>Toner Konica Minolta TN-216M, toner magenta do kserokopiarki Konica Minolta Bizhub 220, wydajność 26.000 stron przy 5% pokryciu, gwarancja 24 miesiące, toner oryginalny</t>
  </si>
  <si>
    <t>23.</t>
  </si>
  <si>
    <t>Toner Konica Minolta TN-216Y, toner yellow do kserokopiarki Konica Minolta Bizhub 220, wydajność 26.000 stron przy 5% pokryciu, gwarancja 24 miesiące, toner oryginalny</t>
  </si>
  <si>
    <t>24.</t>
  </si>
  <si>
    <t>Toner zamiennik TN-3430, toner czarny do drukarki Brother HL-L6400DW, wydajność 3.000 stron przy 5% pokryciu, gwarancja 24 miesiące, toner oryginalny</t>
  </si>
  <si>
    <t>25.</t>
  </si>
  <si>
    <r>
      <rPr>
        <sz val="9"/>
        <rFont val="Arial"/>
        <family val="2"/>
        <charset val="238"/>
      </rPr>
      <t xml:space="preserve">Toner zamiennik HP 59X CF259X, toner czarny do drukarki HP MFP M448dw, wydajność 10.000 stron przy 5% pokryciu, gwarancja 24 miesiące, </t>
    </r>
    <r>
      <rPr>
        <sz val="9"/>
        <color indexed="10"/>
        <rFont val="Arial"/>
        <family val="2"/>
        <charset val="238"/>
      </rPr>
      <t>toner fabrycznie nowy – nieregenerowany</t>
    </r>
  </si>
  <si>
    <t>26.</t>
  </si>
  <si>
    <r>
      <rPr>
        <sz val="9"/>
        <rFont val="Arial"/>
        <family val="2"/>
        <charset val="238"/>
      </rPr>
      <t>Toner zamiennik TN-423BK, toner czarny do drukarki BROTHER MFC L8690 CDW, wydajność 6500 stron przy 5% pokryciu, gwarancja 24 miesiące,</t>
    </r>
    <r>
      <rPr>
        <sz val="9"/>
        <color indexed="10"/>
        <rFont val="Arial"/>
        <family val="2"/>
        <charset val="238"/>
      </rPr>
      <t xml:space="preserve"> toner fabrycznie nowy – nieregenerowany</t>
    </r>
  </si>
  <si>
    <t>27.</t>
  </si>
  <si>
    <r>
      <rPr>
        <sz val="9"/>
        <rFont val="Arial"/>
        <family val="2"/>
        <charset val="238"/>
      </rPr>
      <t>Toner zamiennik TN-423Y, toner żółty do drukarki BROTHER MFC L8690 CDW, wydajność 4000 stron przy 5% pokryciu, gwarancja 24 miesiące,</t>
    </r>
    <r>
      <rPr>
        <sz val="9"/>
        <color indexed="10"/>
        <rFont val="Arial"/>
        <family val="2"/>
        <charset val="238"/>
      </rPr>
      <t xml:space="preserve"> toner fabrycznie nowy – nieregenerowany</t>
    </r>
  </si>
  <si>
    <t>28.</t>
  </si>
  <si>
    <r>
      <rPr>
        <sz val="9"/>
        <rFont val="Arial"/>
        <family val="2"/>
        <charset val="238"/>
      </rPr>
      <t>Toner zamiennik TN-423M, toner purpurowy do drukarki BROTHER MFC L8690 CDW, wydajność 4000 stron przy 5% pokryciu, gwarancja 24 miesiące,</t>
    </r>
    <r>
      <rPr>
        <sz val="9"/>
        <color indexed="10"/>
        <rFont val="Arial"/>
        <family val="2"/>
        <charset val="238"/>
      </rPr>
      <t xml:space="preserve"> toner fabrycznie nowy – nieregenerowany</t>
    </r>
  </si>
  <si>
    <t>29.</t>
  </si>
  <si>
    <r>
      <rPr>
        <sz val="9"/>
        <rFont val="Arial"/>
        <family val="2"/>
        <charset val="238"/>
      </rPr>
      <t>Toner zamiennikTN-423C, toner błękitny do drukarki BROTHER MFC L8690 CDW, wydajność 4000 stron przy 5% pokryciu, gwarancja 24 miesiące,</t>
    </r>
    <r>
      <rPr>
        <sz val="9"/>
        <color indexed="10"/>
        <rFont val="Arial"/>
        <family val="2"/>
        <charset val="238"/>
      </rPr>
      <t xml:space="preserve"> toner fabrycznie nowy – nieregenerowany</t>
    </r>
  </si>
  <si>
    <t>30.</t>
  </si>
  <si>
    <t>Toner zamiennik TN2120, toner czarny do drukarki Brother DCP-7030, wydajność 2600 stron przy 5% pokryciu, gwarancja 24 miesiące, toner fabrycznie nowy – nieregenerowany</t>
  </si>
  <si>
    <t>31.</t>
  </si>
  <si>
    <t>Toner zamiennik TN2411, toner czarny do drukarki Brother DCP-L2552DN, wydajność 3000 stron przy 5% pokryciu, gwarancja 24 miesiące, toner fabrycznie nowy – nieregenerowany</t>
  </si>
  <si>
    <t>32.</t>
  </si>
  <si>
    <t>Toner zamiennik 14K0050, toner czarny do drukarki Lexmark W812, wydajność 12000 stron przy 5% pokryciu, gwarancja 24 miesiące, toner fabrycznie nowy – nieregenerowany</t>
  </si>
  <si>
    <t>33.</t>
  </si>
  <si>
    <t>Toner Konica Minolta,TN-323, toner czarny do kserokopiarki Konica Minolta Bizhub 227, wydajność 23.000 stron przy 5% pokryciu, gwarancja 24 miesiące, toner oryginalny</t>
  </si>
  <si>
    <t>34.</t>
  </si>
  <si>
    <t>Tusz CANON PG-560/CL-561, wkład atramentowy czarny + kolor do drukarki Canon Pixma MG 3650S, wydajność 360 stron przy 5% pokryciu, gwarancja 24 miesiące, toner oryginalny</t>
  </si>
  <si>
    <t>kpl.</t>
  </si>
  <si>
    <t>RAZEM</t>
  </si>
  <si>
    <t>ZS NR 1</t>
  </si>
  <si>
    <t>Ilość</t>
  </si>
  <si>
    <t>Cena za szt.</t>
  </si>
  <si>
    <t>Wartość</t>
  </si>
  <si>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</si>
  <si>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</si>
  <si>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</si>
  <si>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</si>
  <si>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</si>
  <si>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</si>
  <si>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</si>
  <si>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</si>
  <si>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</si>
  <si>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</si>
  <si>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</si>
  <si>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</si>
  <si>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</si>
  <si>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</si>
  <si>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140ZL 3</t>
  </si>
  <si>
    <t>Tusz do drukarek Canon  PIXMA  CL 511</t>
  </si>
  <si>
    <t>Tusz do drukarek Canon  PIXMA PG 510</t>
  </si>
  <si>
    <t>Tusz do drukarki  HP Officejet Pro 8610 CMYK</t>
  </si>
  <si>
    <t>2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</si>
  <si>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</si>
  <si>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</si>
  <si>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</si>
  <si>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</si>
  <si>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</si>
  <si>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</si>
  <si>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</si>
  <si>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</si>
  <si>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>Filamenty do drukarki  3D XYZ PRINTING DA VINCI 1.0 PRO</t>
  </si>
  <si>
    <t>Toner do drukarki HP color Laser JET CP5225</t>
  </si>
  <si>
    <t>czarny</t>
  </si>
  <si>
    <t xml:space="preserve"> cyan</t>
  </si>
  <si>
    <t xml:space="preserve"> yellow</t>
  </si>
  <si>
    <t xml:space="preserve"> magenta</t>
  </si>
  <si>
    <t>Toner do HP PRO M254/M280 czarny</t>
  </si>
  <si>
    <t>Toner do HP PRO M254/M280 cyan</t>
  </si>
  <si>
    <t>Toner do HP PRO M254/M280 yellow</t>
  </si>
  <si>
    <t>Toner do HP PRO M254/M280 magenta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</si>
  <si>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</si>
  <si>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</si>
  <si>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</si>
  <si>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</si>
  <si>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</si>
  <si>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</si>
  <si>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</si>
  <si>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</si>
  <si>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</si>
  <si>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</si>
  <si>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bęben brother HL 2240D/2250DN 12k</t>
  </si>
  <si>
    <t>I LO</t>
  </si>
  <si>
    <t xml:space="preserve"> TUSZE DO DRUKARKI BROTHER DCP  J315W CMYK</t>
  </si>
  <si>
    <t>2.</t>
  </si>
  <si>
    <t>TONER DO DRUKARKI HP LJ 1102</t>
  </si>
  <si>
    <t>3.</t>
  </si>
  <si>
    <t xml:space="preserve"> TUSZE DO DRUKARKI HP  6940</t>
  </si>
  <si>
    <t>4.</t>
  </si>
  <si>
    <t xml:space="preserve"> TONER DO DRUKARKI HP P2015n</t>
  </si>
  <si>
    <t>TONER DO DRUKARKI HP 1005</t>
  </si>
  <si>
    <t>TONER DO DRUKARKI HP P2055</t>
  </si>
  <si>
    <t>TONER DO DRUKARKI HP 1102w</t>
  </si>
  <si>
    <t xml:space="preserve"> TUSZE  DO DRUKARKI HP 2200dn</t>
  </si>
  <si>
    <t xml:space="preserve"> TONERY DO DRUKARKI HP M176n CMYK</t>
  </si>
  <si>
    <t>11-14</t>
  </si>
  <si>
    <t>BĘBEN DO DRUKARKI  HP M176n</t>
  </si>
  <si>
    <t>1</t>
  </si>
  <si>
    <t>TUSZE DO DRUKARKI BROTHER DCP  T700w  CMYK</t>
  </si>
  <si>
    <t>2-5</t>
  </si>
  <si>
    <t>TONER DO DRUKARKI HP M26</t>
  </si>
  <si>
    <t>TUSZE DO DRUKARKI BROTHER MFC-J2330  CMYK</t>
  </si>
  <si>
    <t>TONERY DO DRUKARKI BROTHER MFC-L2732</t>
  </si>
  <si>
    <t>BĘBEN DO DRUKARKI  BROTHER MFC-L2732</t>
  </si>
  <si>
    <t>PPP</t>
  </si>
  <si>
    <t>Toner HP1018</t>
  </si>
  <si>
    <t>Toner HP laser Jet PRO M12W</t>
  </si>
  <si>
    <t>Toner bl.f.bh TN-328C</t>
  </si>
  <si>
    <t>Toner f bizhub TN-328Y</t>
  </si>
  <si>
    <t>Toner fbizhub TN-328K</t>
  </si>
  <si>
    <t>toner bl.f.bh TN-328M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</si>
</sst>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[$zł-415];[Red]\-#,##0.00\ [$zł-415]"/>
  </numFmts>
  <fonts count="20" x14ac:knownFonts="1"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2"/>
      <color indexed="8"/>
      <name val="Calibri"/>
      <family val="2"/>
      <charset val="238"/>
    </font>
    <font>
      <u/>
      <sz val="12"/>
      <color indexed="30"/>
      <name val="Calibri"/>
      <family val="2"/>
      <charset val="238"/>
    </font>
    <font>
      <u/>
      <sz val="8.8000000000000007"/>
      <color indexed="30"/>
      <name val="Calibri"/>
      <family val="2"/>
      <charset val="238"/>
    </font>
    <font>
      <sz val="12"/>
      <color indexed="57"/>
      <name val="Arial"/>
      <family val="2"/>
      <charset val="238"/>
    </font>
    <font>
      <sz val="12"/>
      <name val="Arial"/>
      <family val="2"/>
      <charset val="238"/>
    </font>
    <font>
      <sz val="11"/>
      <color indexed="57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17"/>
        <bgColor indexed="21"/>
      </patternFill>
    </fill>
    <fill>
      <patternFill patternType="solid">
        <fgColor indexed="10"/>
        <bgColor indexed="6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9" fillId="0" borderId="0"/>
  </cellStyleXfs>
  <cellXfs count="111">
    <xf numFmtId="0" fontId="0" fillId="0" borderId="0" xfId="0"/>
    <xf numFmtId="0" fontId="1" fillId="0" borderId="0" xfId="0" applyFont="1"/>
    <xf numFmtId="164" fontId="1" fillId="0" borderId="0" xfId="0" applyNumberFormat="1" applyFont="1" applyFill="1"/>
    <xf numFmtId="164" fontId="0" fillId="0" borderId="0" xfId="0" applyNumberFormat="1" applyFill="1"/>
    <xf numFmtId="164" fontId="0" fillId="0" borderId="0" xfId="0" applyNumberFormat="1"/>
    <xf numFmtId="0" fontId="2" fillId="0" borderId="1" xfId="0" applyFont="1" applyBorder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2" borderId="0" xfId="0" applyFont="1" applyFill="1" applyBorder="1"/>
    <xf numFmtId="0" fontId="6" fillId="2" borderId="0" xfId="0" applyFont="1" applyFill="1" applyBorder="1"/>
    <xf numFmtId="164" fontId="6" fillId="2" borderId="0" xfId="0" applyNumberFormat="1" applyFont="1" applyFill="1" applyBorder="1"/>
    <xf numFmtId="0" fontId="0" fillId="2" borderId="0" xfId="0" applyFill="1" applyBorder="1"/>
    <xf numFmtId="0" fontId="4" fillId="0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165" fontId="8" fillId="0" borderId="4" xfId="0" applyNumberFormat="1" applyFont="1" applyBorder="1" applyAlignment="1">
      <alignment vertical="center" wrapText="1"/>
    </xf>
    <xf numFmtId="165" fontId="8" fillId="0" borderId="3" xfId="0" applyNumberFormat="1" applyFont="1" applyBorder="1" applyAlignment="1">
      <alignment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vertical="center" wrapText="1"/>
    </xf>
    <xf numFmtId="2" fontId="8" fillId="0" borderId="4" xfId="0" applyNumberFormat="1" applyFont="1" applyFill="1" applyBorder="1" applyAlignment="1">
      <alignment vertical="center" wrapText="1"/>
    </xf>
    <xf numFmtId="0" fontId="5" fillId="2" borderId="0" xfId="0" applyNumberFormat="1" applyFont="1" applyFill="1"/>
    <xf numFmtId="0" fontId="0" fillId="2" borderId="0" xfId="0" applyFill="1"/>
    <xf numFmtId="164" fontId="0" fillId="2" borderId="0" xfId="0" applyNumberFormat="1" applyFill="1"/>
    <xf numFmtId="165" fontId="8" fillId="0" borderId="2" xfId="0" applyNumberFormat="1" applyFont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vertical="center" wrapText="1"/>
    </xf>
    <xf numFmtId="0" fontId="5" fillId="2" borderId="0" xfId="0" applyFont="1" applyFill="1"/>
    <xf numFmtId="164" fontId="10" fillId="0" borderId="0" xfId="0" applyNumberFormat="1" applyFont="1"/>
    <xf numFmtId="0" fontId="0" fillId="0" borderId="0" xfId="0" applyNumberFormat="1" applyFont="1"/>
    <xf numFmtId="0" fontId="11" fillId="0" borderId="0" xfId="1" applyNumberFormat="1" applyFont="1" applyFill="1" applyBorder="1" applyAlignment="1" applyProtection="1"/>
    <xf numFmtId="165" fontId="8" fillId="0" borderId="2" xfId="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vertical="center" wrapText="1"/>
    </xf>
    <xf numFmtId="2" fontId="8" fillId="0" borderId="2" xfId="0" applyNumberFormat="1" applyFont="1" applyFill="1" applyBorder="1" applyAlignment="1">
      <alignment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165" fontId="7" fillId="4" borderId="2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wrapText="1"/>
    </xf>
    <xf numFmtId="2" fontId="7" fillId="5" borderId="2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1" fillId="0" borderId="0" xfId="0" applyFont="1" applyFill="1"/>
    <xf numFmtId="0" fontId="13" fillId="0" borderId="2" xfId="0" applyFont="1" applyBorder="1"/>
    <xf numFmtId="0" fontId="14" fillId="6" borderId="6" xfId="0" applyFont="1" applyFill="1" applyBorder="1" applyAlignment="1">
      <alignment horizontal="center"/>
    </xf>
    <xf numFmtId="0" fontId="13" fillId="6" borderId="6" xfId="0" applyFont="1" applyFill="1" applyBorder="1"/>
    <xf numFmtId="0" fontId="14" fillId="6" borderId="7" xfId="0" applyFont="1" applyFill="1" applyBorder="1"/>
    <xf numFmtId="164" fontId="14" fillId="6" borderId="2" xfId="0" applyNumberFormat="1" applyFont="1" applyFill="1" applyBorder="1"/>
    <xf numFmtId="164" fontId="14" fillId="6" borderId="2" xfId="0" applyNumberFormat="1" applyFont="1" applyFill="1" applyBorder="1" applyAlignment="1">
      <alignment wrapText="1"/>
    </xf>
    <xf numFmtId="164" fontId="13" fillId="6" borderId="1" xfId="0" applyNumberFormat="1" applyFont="1" applyFill="1" applyBorder="1"/>
    <xf numFmtId="0" fontId="13" fillId="2" borderId="2" xfId="0" applyFont="1" applyFill="1" applyBorder="1"/>
    <xf numFmtId="0" fontId="15" fillId="0" borderId="0" xfId="0" applyFont="1"/>
    <xf numFmtId="0" fontId="5" fillId="0" borderId="2" xfId="0" applyFont="1" applyBorder="1"/>
    <xf numFmtId="0" fontId="14" fillId="0" borderId="2" xfId="0" applyFont="1" applyBorder="1"/>
    <xf numFmtId="164" fontId="5" fillId="0" borderId="2" xfId="0" applyNumberFormat="1" applyFont="1" applyFill="1" applyBorder="1"/>
    <xf numFmtId="164" fontId="5" fillId="0" borderId="2" xfId="0" applyNumberFormat="1" applyFont="1" applyBorder="1" applyAlignment="1">
      <alignment wrapText="1"/>
    </xf>
    <xf numFmtId="0" fontId="5" fillId="0" borderId="1" xfId="0" applyFont="1" applyFill="1" applyBorder="1"/>
    <xf numFmtId="49" fontId="5" fillId="2" borderId="2" xfId="0" applyNumberFormat="1" applyFont="1" applyFill="1" applyBorder="1"/>
    <xf numFmtId="0" fontId="14" fillId="2" borderId="2" xfId="0" applyFont="1" applyFill="1" applyBorder="1"/>
    <xf numFmtId="0" fontId="14" fillId="0" borderId="2" xfId="0" applyFont="1" applyBorder="1" applyAlignment="1">
      <alignment wrapText="1"/>
    </xf>
    <xf numFmtId="164" fontId="16" fillId="0" borderId="2" xfId="0" applyNumberFormat="1" applyFont="1" applyFill="1" applyBorder="1"/>
    <xf numFmtId="0" fontId="14" fillId="2" borderId="2" xfId="0" applyFont="1" applyFill="1" applyBorder="1" applyAlignment="1">
      <alignment wrapText="1"/>
    </xf>
    <xf numFmtId="0" fontId="17" fillId="0" borderId="2" xfId="0" applyFont="1" applyBorder="1" applyAlignment="1">
      <alignment wrapText="1"/>
    </xf>
    <xf numFmtId="164" fontId="5" fillId="0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0" fontId="18" fillId="6" borderId="7" xfId="0" applyFont="1" applyFill="1" applyBorder="1" applyAlignment="1">
      <alignment wrapText="1"/>
    </xf>
    <xf numFmtId="0" fontId="14" fillId="6" borderId="2" xfId="0" applyFont="1" applyFill="1" applyBorder="1" applyAlignment="1">
      <alignment wrapText="1"/>
    </xf>
    <xf numFmtId="0" fontId="14" fillId="6" borderId="2" xfId="0" applyFont="1" applyFill="1" applyBorder="1"/>
    <xf numFmtId="164" fontId="18" fillId="6" borderId="2" xfId="0" applyNumberFormat="1" applyFont="1" applyFill="1" applyBorder="1"/>
    <xf numFmtId="164" fontId="16" fillId="6" borderId="2" xfId="0" applyNumberFormat="1" applyFont="1" applyFill="1" applyBorder="1" applyAlignment="1">
      <alignment wrapText="1"/>
    </xf>
    <xf numFmtId="0" fontId="5" fillId="2" borderId="2" xfId="0" applyFont="1" applyFill="1" applyBorder="1"/>
    <xf numFmtId="0" fontId="0" fillId="0" borderId="2" xfId="0" applyBorder="1"/>
    <xf numFmtId="164" fontId="5" fillId="7" borderId="2" xfId="0" applyNumberFormat="1" applyFont="1" applyFill="1" applyBorder="1"/>
    <xf numFmtId="164" fontId="5" fillId="7" borderId="2" xfId="0" applyNumberFormat="1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5" fillId="0" borderId="7" xfId="0" applyFont="1" applyFill="1" applyBorder="1"/>
    <xf numFmtId="0" fontId="5" fillId="0" borderId="2" xfId="0" applyFont="1" applyFill="1" applyBorder="1"/>
    <xf numFmtId="164" fontId="5" fillId="0" borderId="2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7" xfId="0" applyFont="1" applyBorder="1"/>
    <xf numFmtId="164" fontId="5" fillId="0" borderId="2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6" fillId="7" borderId="6" xfId="0" applyFont="1" applyFill="1" applyBorder="1"/>
    <xf numFmtId="0" fontId="16" fillId="7" borderId="7" xfId="0" applyFont="1" applyFill="1" applyBorder="1"/>
    <xf numFmtId="164" fontId="16" fillId="7" borderId="2" xfId="0" applyNumberFormat="1" applyFont="1" applyFill="1" applyBorder="1"/>
    <xf numFmtId="164" fontId="16" fillId="7" borderId="1" xfId="0" applyNumberFormat="1" applyFont="1" applyFill="1" applyBorder="1"/>
    <xf numFmtId="164" fontId="14" fillId="3" borderId="2" xfId="0" applyNumberFormat="1" applyFont="1" applyFill="1" applyBorder="1"/>
    <xf numFmtId="164" fontId="5" fillId="3" borderId="2" xfId="0" applyNumberFormat="1" applyFont="1" applyFill="1" applyBorder="1" applyAlignment="1">
      <alignment wrapText="1"/>
    </xf>
    <xf numFmtId="0" fontId="14" fillId="0" borderId="7" xfId="0" applyFont="1" applyBorder="1"/>
    <xf numFmtId="164" fontId="14" fillId="0" borderId="2" xfId="0" applyNumberFormat="1" applyFont="1" applyBorder="1"/>
    <xf numFmtId="164" fontId="14" fillId="0" borderId="2" xfId="0" applyNumberFormat="1" applyFont="1" applyBorder="1" applyAlignment="1">
      <alignment wrapText="1"/>
    </xf>
    <xf numFmtId="0" fontId="18" fillId="3" borderId="7" xfId="0" applyFont="1" applyFill="1" applyBorder="1"/>
    <xf numFmtId="0" fontId="18" fillId="3" borderId="2" xfId="0" applyFont="1" applyFill="1" applyBorder="1"/>
    <xf numFmtId="164" fontId="18" fillId="3" borderId="2" xfId="0" applyNumberFormat="1" applyFont="1" applyFill="1" applyBorder="1"/>
    <xf numFmtId="164" fontId="16" fillId="3" borderId="2" xfId="0" applyNumberFormat="1" applyFont="1" applyFill="1" applyBorder="1" applyAlignment="1">
      <alignment wrapText="1"/>
    </xf>
    <xf numFmtId="0" fontId="16" fillId="7" borderId="2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/>
    </xf>
  </cellXfs>
  <cellStyles count="3">
    <cellStyle name="Hiperłącze" xfId="1" builtinId="8"/>
    <cellStyle name="Normalny" xfId="0" builtinId="0"/>
    <cellStyle name="Normalny 2" xfId="2" xr:uid="{7D5F3FF6-E994-47C0-9589-3F3EB50A37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7154F-A40C-49DE-A6FB-4D57EFA2E68D}">
  <dimension ref="A1:AL45"/>
  <sheetViews>
    <sheetView tabSelected="1" topLeftCell="B1" zoomScale="80" zoomScaleNormal="80" workbookViewId="0">
      <selection activeCell="G4" sqref="G4:G34"/>
    </sheetView>
  </sheetViews>
  <sheetFormatPr defaultRowHeight="14.4" x14ac:dyDescent="0.3"/>
  <cols>
    <col min="1" max="1" width="5.44140625" customWidth="1"/>
    <col min="2" max="2" width="66.109375" customWidth="1"/>
    <col min="3" max="3" width="9.33203125" customWidth="1"/>
    <col min="5" max="5" width="15.88671875" customWidth="1"/>
    <col min="6" max="6" width="8.5546875" style="1" customWidth="1"/>
    <col min="7" max="7" width="11.33203125" style="2" customWidth="1"/>
    <col min="8" max="8" width="15.88671875" style="2" customWidth="1"/>
    <col min="9" max="9" width="12" style="2" customWidth="1"/>
    <col min="10" max="10" width="10.109375" style="2" customWidth="1"/>
    <col min="11" max="11" width="14.44140625" style="3" customWidth="1"/>
    <col min="12" max="12" width="33.88671875" customWidth="1"/>
    <col min="14" max="14" width="11.5546875" style="4" customWidth="1"/>
    <col min="16" max="16" width="11.5546875" style="4" customWidth="1"/>
    <col min="18" max="18" width="11.5546875" style="4" customWidth="1"/>
    <col min="19" max="19" width="14" customWidth="1"/>
    <col min="20" max="20" width="10.109375" customWidth="1"/>
    <col min="21" max="21" width="32.5546875" customWidth="1"/>
    <col min="23" max="23" width="9.33203125" customWidth="1"/>
    <col min="27" max="27" width="9.33203125" customWidth="1"/>
    <col min="28" max="28" width="11.44140625" customWidth="1"/>
    <col min="29" max="29" width="13.88671875" customWidth="1"/>
    <col min="30" max="30" width="33" customWidth="1"/>
    <col min="32" max="32" width="11" customWidth="1"/>
    <col min="34" max="34" width="9.33203125" customWidth="1"/>
    <col min="36" max="36" width="12.44140625" customWidth="1"/>
    <col min="37" max="37" width="15.44140625" customWidth="1"/>
    <col min="38" max="38" width="14" customWidth="1"/>
  </cols>
  <sheetData>
    <row r="1" spans="1:38" ht="15.6" x14ac:dyDescent="0.3">
      <c r="A1" s="5"/>
      <c r="B1" s="6" t="s">
        <v>0</v>
      </c>
      <c r="C1" s="6"/>
      <c r="D1" s="6"/>
      <c r="E1" s="7"/>
      <c r="F1" s="6"/>
      <c r="G1" s="6"/>
      <c r="H1" s="6"/>
      <c r="I1" s="6"/>
      <c r="J1" s="8"/>
      <c r="K1" s="9"/>
      <c r="L1" s="10"/>
      <c r="M1" s="11"/>
      <c r="N1" s="12"/>
      <c r="O1" s="11"/>
      <c r="P1" s="12"/>
      <c r="Q1" s="11"/>
      <c r="R1" s="12"/>
      <c r="S1" s="13"/>
      <c r="T1" s="13"/>
      <c r="U1" s="11"/>
      <c r="V1" s="11"/>
      <c r="W1" s="12"/>
      <c r="X1" s="11"/>
      <c r="Y1" s="12"/>
      <c r="Z1" s="11"/>
      <c r="AA1" s="12"/>
      <c r="AB1" s="13"/>
      <c r="AC1" s="13"/>
      <c r="AD1" s="11"/>
      <c r="AE1" s="11"/>
      <c r="AF1" s="12"/>
      <c r="AG1" s="11"/>
      <c r="AH1" s="12"/>
      <c r="AI1" s="11"/>
      <c r="AJ1" s="12"/>
      <c r="AK1" s="13"/>
      <c r="AL1" s="13"/>
    </row>
    <row r="2" spans="1:38" ht="15.6" x14ac:dyDescent="0.3">
      <c r="A2" s="5"/>
      <c r="B2" s="6" t="s">
        <v>1</v>
      </c>
      <c r="C2" s="6"/>
      <c r="D2" s="6"/>
      <c r="E2" s="7"/>
      <c r="F2" s="6"/>
      <c r="G2" s="6"/>
      <c r="H2" s="6" t="s">
        <v>2</v>
      </c>
      <c r="I2" s="6"/>
      <c r="J2" s="8"/>
      <c r="K2" s="14"/>
      <c r="L2" s="10"/>
      <c r="M2" s="11"/>
      <c r="N2" s="12"/>
      <c r="O2" s="11"/>
      <c r="P2" s="12"/>
      <c r="Q2" s="11"/>
      <c r="R2" s="12"/>
      <c r="S2" s="13"/>
      <c r="T2" s="13"/>
      <c r="U2" s="11"/>
      <c r="V2" s="11"/>
      <c r="W2" s="12"/>
      <c r="X2" s="11"/>
      <c r="Y2" s="12"/>
      <c r="Z2" s="11"/>
      <c r="AA2" s="12"/>
      <c r="AB2" s="13"/>
      <c r="AC2" s="13"/>
      <c r="AD2" s="11"/>
      <c r="AE2" s="11"/>
      <c r="AF2" s="12"/>
      <c r="AG2" s="11"/>
      <c r="AH2" s="12"/>
      <c r="AI2" s="11"/>
      <c r="AJ2" s="12"/>
      <c r="AK2" s="13"/>
      <c r="AL2" s="13"/>
    </row>
    <row r="3" spans="1:38" ht="43.2" x14ac:dyDescent="0.3">
      <c r="A3" s="15" t="s">
        <v>3</v>
      </c>
      <c r="B3" s="16" t="s">
        <v>4</v>
      </c>
      <c r="C3" s="17" t="s">
        <v>5</v>
      </c>
      <c r="D3" s="18" t="s">
        <v>6</v>
      </c>
      <c r="E3" s="18" t="s">
        <v>7</v>
      </c>
      <c r="F3" s="19" t="s">
        <v>8</v>
      </c>
      <c r="G3" s="20" t="s">
        <v>9</v>
      </c>
      <c r="H3" s="20" t="s">
        <v>10</v>
      </c>
      <c r="I3" s="20" t="s">
        <v>11</v>
      </c>
      <c r="J3" s="21" t="s">
        <v>12</v>
      </c>
      <c r="K3" s="22" t="s">
        <v>13</v>
      </c>
      <c r="L3" s="10"/>
      <c r="M3" s="11"/>
      <c r="N3" s="12"/>
      <c r="O3" s="11"/>
      <c r="P3" s="12"/>
      <c r="Q3" s="11"/>
      <c r="R3" s="12"/>
      <c r="S3" s="23"/>
      <c r="T3" s="23"/>
      <c r="U3" s="11"/>
      <c r="V3" s="11"/>
      <c r="W3" s="12"/>
      <c r="X3" s="11"/>
      <c r="Y3" s="12"/>
      <c r="Z3" s="11"/>
      <c r="AA3" s="12"/>
      <c r="AB3" s="23"/>
      <c r="AC3" s="23"/>
      <c r="AD3" s="11"/>
      <c r="AE3" s="11"/>
      <c r="AF3" s="12"/>
      <c r="AG3" s="11"/>
      <c r="AH3" s="12"/>
      <c r="AI3" s="11"/>
      <c r="AJ3" s="12"/>
      <c r="AK3" s="23"/>
      <c r="AL3" s="23"/>
    </row>
    <row r="4" spans="1:38" ht="22.8" x14ac:dyDescent="0.3">
      <c r="A4" s="24" t="s">
        <v>14</v>
      </c>
      <c r="B4" s="25" t="s">
        <v>15</v>
      </c>
      <c r="C4" s="26" t="s">
        <v>16</v>
      </c>
      <c r="D4" s="25"/>
      <c r="E4" s="27" t="s">
        <v>17</v>
      </c>
      <c r="F4" s="28">
        <v>1</v>
      </c>
      <c r="G4" s="29"/>
      <c r="H4" s="29">
        <f t="shared" ref="H4:H34" si="0">F4*G4</f>
        <v>0</v>
      </c>
      <c r="I4" s="30">
        <v>0.23</v>
      </c>
      <c r="J4" s="29">
        <f t="shared" ref="J4:J34" si="1">ROUND(H4*23%,2)</f>
        <v>0</v>
      </c>
      <c r="K4" s="29">
        <f t="shared" ref="K4:K34" si="2">H4+J4</f>
        <v>0</v>
      </c>
      <c r="L4" s="31"/>
      <c r="M4" s="32"/>
      <c r="N4" s="33"/>
      <c r="O4" s="32"/>
      <c r="P4" s="33"/>
      <c r="Q4" s="32"/>
      <c r="R4" s="33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</row>
    <row r="5" spans="1:38" ht="34.200000000000003" x14ac:dyDescent="0.3">
      <c r="A5" s="24" t="s">
        <v>18</v>
      </c>
      <c r="B5" s="34" t="s">
        <v>19</v>
      </c>
      <c r="C5" s="26" t="s">
        <v>16</v>
      </c>
      <c r="D5" s="34"/>
      <c r="E5" s="35" t="s">
        <v>17</v>
      </c>
      <c r="F5" s="36">
        <v>1</v>
      </c>
      <c r="G5" s="37"/>
      <c r="H5" s="29">
        <f t="shared" si="0"/>
        <v>0</v>
      </c>
      <c r="I5" s="30">
        <v>0.23</v>
      </c>
      <c r="J5" s="29">
        <f t="shared" si="1"/>
        <v>0</v>
      </c>
      <c r="K5" s="29">
        <f t="shared" si="2"/>
        <v>0</v>
      </c>
      <c r="L5" s="38"/>
      <c r="M5" s="32"/>
      <c r="N5" s="33"/>
      <c r="O5" s="32"/>
      <c r="P5" s="33"/>
      <c r="Q5" s="32"/>
      <c r="R5" s="33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34.200000000000003" x14ac:dyDescent="0.3">
      <c r="A6" s="24" t="s">
        <v>20</v>
      </c>
      <c r="B6" s="34" t="s">
        <v>21</v>
      </c>
      <c r="C6" s="26" t="s">
        <v>16</v>
      </c>
      <c r="D6" s="34"/>
      <c r="E6" s="35" t="s">
        <v>17</v>
      </c>
      <c r="F6" s="36">
        <v>1</v>
      </c>
      <c r="G6" s="37"/>
      <c r="H6" s="29">
        <f t="shared" si="0"/>
        <v>0</v>
      </c>
      <c r="I6" s="30">
        <v>0.23</v>
      </c>
      <c r="J6" s="29">
        <f t="shared" si="1"/>
        <v>0</v>
      </c>
      <c r="K6" s="29">
        <f t="shared" si="2"/>
        <v>0</v>
      </c>
      <c r="L6" s="38"/>
    </row>
    <row r="7" spans="1:38" ht="34.200000000000003" x14ac:dyDescent="0.3">
      <c r="A7" s="24" t="s">
        <v>22</v>
      </c>
      <c r="B7" s="34" t="s">
        <v>23</v>
      </c>
      <c r="C7" s="26" t="s">
        <v>16</v>
      </c>
      <c r="D7" s="34"/>
      <c r="E7" s="35" t="s">
        <v>17</v>
      </c>
      <c r="F7" s="36">
        <v>1</v>
      </c>
      <c r="G7" s="37"/>
      <c r="H7" s="29">
        <f t="shared" si="0"/>
        <v>0</v>
      </c>
      <c r="I7" s="30">
        <v>0.23</v>
      </c>
      <c r="J7" s="29">
        <f t="shared" si="1"/>
        <v>0</v>
      </c>
      <c r="K7" s="29">
        <f t="shared" si="2"/>
        <v>0</v>
      </c>
      <c r="N7" s="39"/>
    </row>
    <row r="8" spans="1:38" ht="34.200000000000003" x14ac:dyDescent="0.3">
      <c r="A8" s="24" t="s">
        <v>24</v>
      </c>
      <c r="B8" s="34" t="s">
        <v>25</v>
      </c>
      <c r="C8" s="26" t="s">
        <v>16</v>
      </c>
      <c r="D8" s="34"/>
      <c r="E8" s="35" t="s">
        <v>17</v>
      </c>
      <c r="F8" s="36">
        <v>1</v>
      </c>
      <c r="G8" s="37"/>
      <c r="H8" s="29">
        <f t="shared" si="0"/>
        <v>0</v>
      </c>
      <c r="I8" s="30">
        <v>0.23</v>
      </c>
      <c r="J8" s="29">
        <f t="shared" si="1"/>
        <v>0</v>
      </c>
      <c r="K8" s="29">
        <f t="shared" si="2"/>
        <v>0</v>
      </c>
    </row>
    <row r="9" spans="1:38" ht="34.200000000000003" x14ac:dyDescent="0.3">
      <c r="A9" s="24" t="s">
        <v>26</v>
      </c>
      <c r="B9" s="34" t="s">
        <v>27</v>
      </c>
      <c r="C9" s="26" t="s">
        <v>16</v>
      </c>
      <c r="D9" s="34"/>
      <c r="E9" s="35" t="s">
        <v>17</v>
      </c>
      <c r="F9" s="36">
        <v>1</v>
      </c>
      <c r="G9" s="37"/>
      <c r="H9" s="29">
        <f t="shared" si="0"/>
        <v>0</v>
      </c>
      <c r="I9" s="30">
        <v>0.23</v>
      </c>
      <c r="J9" s="29">
        <f t="shared" si="1"/>
        <v>0</v>
      </c>
      <c r="K9" s="29">
        <f t="shared" si="2"/>
        <v>0</v>
      </c>
    </row>
    <row r="10" spans="1:38" ht="34.200000000000003" x14ac:dyDescent="0.3">
      <c r="A10" s="24" t="s">
        <v>28</v>
      </c>
      <c r="B10" s="34" t="s">
        <v>29</v>
      </c>
      <c r="C10" s="26" t="s">
        <v>16</v>
      </c>
      <c r="D10" s="34"/>
      <c r="E10" s="35" t="s">
        <v>17</v>
      </c>
      <c r="F10" s="36">
        <v>1</v>
      </c>
      <c r="G10" s="37"/>
      <c r="H10" s="29">
        <f t="shared" si="0"/>
        <v>0</v>
      </c>
      <c r="I10" s="30">
        <v>0.23</v>
      </c>
      <c r="J10" s="29">
        <f t="shared" si="1"/>
        <v>0</v>
      </c>
      <c r="K10" s="29">
        <f t="shared" si="2"/>
        <v>0</v>
      </c>
      <c r="L10" s="40"/>
    </row>
    <row r="11" spans="1:38" ht="34.200000000000003" x14ac:dyDescent="0.3">
      <c r="A11" s="24" t="s">
        <v>30</v>
      </c>
      <c r="B11" s="34" t="s">
        <v>31</v>
      </c>
      <c r="C11" s="26" t="s">
        <v>16</v>
      </c>
      <c r="D11" s="34"/>
      <c r="E11" s="35" t="s">
        <v>17</v>
      </c>
      <c r="F11" s="36">
        <v>1</v>
      </c>
      <c r="G11" s="37"/>
      <c r="H11" s="29">
        <f t="shared" si="0"/>
        <v>0</v>
      </c>
      <c r="I11" s="30">
        <v>0.23</v>
      </c>
      <c r="J11" s="29">
        <f t="shared" si="1"/>
        <v>0</v>
      </c>
      <c r="K11" s="29">
        <f t="shared" si="2"/>
        <v>0</v>
      </c>
    </row>
    <row r="12" spans="1:38" ht="34.200000000000003" x14ac:dyDescent="0.3">
      <c r="A12" s="24" t="s">
        <v>32</v>
      </c>
      <c r="B12" s="34" t="s">
        <v>33</v>
      </c>
      <c r="C12" s="26" t="s">
        <v>16</v>
      </c>
      <c r="D12" s="34"/>
      <c r="E12" s="35" t="s">
        <v>17</v>
      </c>
      <c r="F12" s="36">
        <v>1</v>
      </c>
      <c r="G12" s="37"/>
      <c r="H12" s="29">
        <f t="shared" si="0"/>
        <v>0</v>
      </c>
      <c r="I12" s="30">
        <v>0.23</v>
      </c>
      <c r="J12" s="29">
        <f t="shared" si="1"/>
        <v>0</v>
      </c>
      <c r="K12" s="29">
        <f t="shared" si="2"/>
        <v>0</v>
      </c>
      <c r="L12" s="41"/>
    </row>
    <row r="13" spans="1:38" ht="34.200000000000003" x14ac:dyDescent="0.3">
      <c r="A13" s="24" t="s">
        <v>34</v>
      </c>
      <c r="B13" s="34" t="s">
        <v>35</v>
      </c>
      <c r="C13" s="26" t="s">
        <v>16</v>
      </c>
      <c r="D13" s="34"/>
      <c r="E13" s="35" t="s">
        <v>17</v>
      </c>
      <c r="F13" s="36">
        <v>1</v>
      </c>
      <c r="G13" s="37"/>
      <c r="H13" s="29">
        <f t="shared" si="0"/>
        <v>0</v>
      </c>
      <c r="I13" s="30">
        <v>0.23</v>
      </c>
      <c r="J13" s="29">
        <f t="shared" si="1"/>
        <v>0</v>
      </c>
      <c r="K13" s="29">
        <f t="shared" si="2"/>
        <v>0</v>
      </c>
    </row>
    <row r="14" spans="1:38" ht="34.200000000000003" x14ac:dyDescent="0.3">
      <c r="A14" s="24" t="s">
        <v>36</v>
      </c>
      <c r="B14" s="34" t="s">
        <v>37</v>
      </c>
      <c r="C14" s="26" t="s">
        <v>16</v>
      </c>
      <c r="D14" s="34" t="s">
        <v>38</v>
      </c>
      <c r="E14" s="35"/>
      <c r="F14" s="36">
        <v>1</v>
      </c>
      <c r="G14" s="37"/>
      <c r="H14" s="29">
        <f t="shared" si="0"/>
        <v>0</v>
      </c>
      <c r="I14" s="30">
        <v>0.23</v>
      </c>
      <c r="J14" s="29">
        <f t="shared" si="1"/>
        <v>0</v>
      </c>
      <c r="K14" s="29">
        <f t="shared" si="2"/>
        <v>0</v>
      </c>
      <c r="L14" s="40"/>
    </row>
    <row r="15" spans="1:38" ht="34.200000000000003" x14ac:dyDescent="0.3">
      <c r="A15" s="24" t="s">
        <v>39</v>
      </c>
      <c r="B15" s="34" t="s">
        <v>40</v>
      </c>
      <c r="C15" s="26" t="s">
        <v>41</v>
      </c>
      <c r="D15" s="34" t="s">
        <v>38</v>
      </c>
      <c r="E15" s="35"/>
      <c r="F15" s="36">
        <v>1</v>
      </c>
      <c r="G15" s="37"/>
      <c r="H15" s="29">
        <f t="shared" si="0"/>
        <v>0</v>
      </c>
      <c r="I15" s="30">
        <v>0.23</v>
      </c>
      <c r="J15" s="29">
        <f t="shared" si="1"/>
        <v>0</v>
      </c>
      <c r="K15" s="29">
        <f t="shared" si="2"/>
        <v>0</v>
      </c>
      <c r="L15" s="41"/>
    </row>
    <row r="16" spans="1:38" ht="22.8" x14ac:dyDescent="0.3">
      <c r="A16" s="24" t="s">
        <v>42</v>
      </c>
      <c r="B16" s="34" t="s">
        <v>43</v>
      </c>
      <c r="C16" s="26" t="s">
        <v>16</v>
      </c>
      <c r="D16" s="34" t="s">
        <v>38</v>
      </c>
      <c r="E16" s="35"/>
      <c r="F16" s="36">
        <v>2</v>
      </c>
      <c r="G16" s="37"/>
      <c r="H16" s="29">
        <f t="shared" si="0"/>
        <v>0</v>
      </c>
      <c r="I16" s="30">
        <v>0.23</v>
      </c>
      <c r="J16" s="29">
        <f t="shared" si="1"/>
        <v>0</v>
      </c>
      <c r="K16" s="29">
        <f t="shared" si="2"/>
        <v>0</v>
      </c>
      <c r="L16" s="40"/>
    </row>
    <row r="17" spans="1:12" ht="22.8" x14ac:dyDescent="0.3">
      <c r="A17" s="24" t="s">
        <v>44</v>
      </c>
      <c r="B17" s="34" t="s">
        <v>45</v>
      </c>
      <c r="C17" s="26" t="s">
        <v>16</v>
      </c>
      <c r="D17" s="34" t="s">
        <v>38</v>
      </c>
      <c r="E17" s="35"/>
      <c r="F17" s="36">
        <v>1</v>
      </c>
      <c r="G17" s="37"/>
      <c r="H17" s="29">
        <f t="shared" si="0"/>
        <v>0</v>
      </c>
      <c r="I17" s="30">
        <v>0.23</v>
      </c>
      <c r="J17" s="29">
        <f t="shared" si="1"/>
        <v>0</v>
      </c>
      <c r="K17" s="29">
        <f t="shared" si="2"/>
        <v>0</v>
      </c>
    </row>
    <row r="18" spans="1:12" ht="22.8" x14ac:dyDescent="0.3">
      <c r="A18" s="24" t="s">
        <v>46</v>
      </c>
      <c r="B18" s="34" t="s">
        <v>47</v>
      </c>
      <c r="C18" s="26" t="s">
        <v>16</v>
      </c>
      <c r="D18" s="34" t="s">
        <v>38</v>
      </c>
      <c r="E18" s="35"/>
      <c r="F18" s="36">
        <v>1</v>
      </c>
      <c r="G18" s="37"/>
      <c r="H18" s="29">
        <f t="shared" si="0"/>
        <v>0</v>
      </c>
      <c r="I18" s="30">
        <v>0.23</v>
      </c>
      <c r="J18" s="29">
        <f t="shared" si="1"/>
        <v>0</v>
      </c>
      <c r="K18" s="29">
        <f t="shared" si="2"/>
        <v>0</v>
      </c>
    </row>
    <row r="19" spans="1:12" ht="22.8" x14ac:dyDescent="0.3">
      <c r="A19" s="24" t="s">
        <v>48</v>
      </c>
      <c r="B19" s="34" t="s">
        <v>49</v>
      </c>
      <c r="C19" s="26" t="s">
        <v>16</v>
      </c>
      <c r="D19" s="34" t="s">
        <v>38</v>
      </c>
      <c r="E19" s="35"/>
      <c r="F19" s="36">
        <v>1</v>
      </c>
      <c r="G19" s="37"/>
      <c r="H19" s="29">
        <f t="shared" si="0"/>
        <v>0</v>
      </c>
      <c r="I19" s="30">
        <v>0.23</v>
      </c>
      <c r="J19" s="29">
        <f t="shared" si="1"/>
        <v>0</v>
      </c>
      <c r="K19" s="29">
        <f t="shared" si="2"/>
        <v>0</v>
      </c>
    </row>
    <row r="20" spans="1:12" ht="22.8" x14ac:dyDescent="0.3">
      <c r="A20" s="24" t="s">
        <v>50</v>
      </c>
      <c r="B20" s="42" t="s">
        <v>51</v>
      </c>
      <c r="C20" s="26" t="s">
        <v>16</v>
      </c>
      <c r="D20" s="34" t="s">
        <v>38</v>
      </c>
      <c r="E20" s="35"/>
      <c r="F20" s="36">
        <v>2</v>
      </c>
      <c r="G20" s="37"/>
      <c r="H20" s="29">
        <f t="shared" si="0"/>
        <v>0</v>
      </c>
      <c r="I20" s="30">
        <v>0.23</v>
      </c>
      <c r="J20" s="29">
        <f t="shared" si="1"/>
        <v>0</v>
      </c>
      <c r="K20" s="29">
        <f t="shared" si="2"/>
        <v>0</v>
      </c>
    </row>
    <row r="21" spans="1:12" ht="22.8" x14ac:dyDescent="0.3">
      <c r="A21" s="24" t="s">
        <v>52</v>
      </c>
      <c r="B21" s="34" t="s">
        <v>53</v>
      </c>
      <c r="C21" s="26" t="s">
        <v>16</v>
      </c>
      <c r="D21" s="34" t="s">
        <v>38</v>
      </c>
      <c r="E21" s="35"/>
      <c r="F21" s="36">
        <v>1</v>
      </c>
      <c r="G21" s="37"/>
      <c r="H21" s="29">
        <f t="shared" si="0"/>
        <v>0</v>
      </c>
      <c r="I21" s="30">
        <v>0.23</v>
      </c>
      <c r="J21" s="29">
        <f t="shared" si="1"/>
        <v>0</v>
      </c>
      <c r="K21" s="29">
        <f t="shared" si="2"/>
        <v>0</v>
      </c>
    </row>
    <row r="22" spans="1:12" ht="22.8" x14ac:dyDescent="0.3">
      <c r="A22" s="24" t="s">
        <v>54</v>
      </c>
      <c r="B22" s="42" t="s">
        <v>55</v>
      </c>
      <c r="C22" s="26" t="s">
        <v>16</v>
      </c>
      <c r="D22" s="34" t="s">
        <v>38</v>
      </c>
      <c r="E22" s="35"/>
      <c r="F22" s="36">
        <v>1</v>
      </c>
      <c r="G22" s="37"/>
      <c r="H22" s="29">
        <f t="shared" si="0"/>
        <v>0</v>
      </c>
      <c r="I22" s="30">
        <v>0.23</v>
      </c>
      <c r="J22" s="29">
        <f t="shared" si="1"/>
        <v>0</v>
      </c>
      <c r="K22" s="29">
        <f t="shared" si="2"/>
        <v>0</v>
      </c>
    </row>
    <row r="23" spans="1:12" ht="22.8" x14ac:dyDescent="0.3">
      <c r="A23" s="24" t="s">
        <v>56</v>
      </c>
      <c r="B23" s="34" t="s">
        <v>57</v>
      </c>
      <c r="C23" s="26" t="s">
        <v>16</v>
      </c>
      <c r="D23" s="34" t="s">
        <v>38</v>
      </c>
      <c r="E23" s="35"/>
      <c r="F23" s="36">
        <v>1</v>
      </c>
      <c r="G23" s="37"/>
      <c r="H23" s="29">
        <f t="shared" si="0"/>
        <v>0</v>
      </c>
      <c r="I23" s="30">
        <v>0.23</v>
      </c>
      <c r="J23" s="29">
        <f t="shared" si="1"/>
        <v>0</v>
      </c>
      <c r="K23" s="29">
        <f t="shared" si="2"/>
        <v>0</v>
      </c>
      <c r="L23" s="41"/>
    </row>
    <row r="24" spans="1:12" ht="22.8" x14ac:dyDescent="0.3">
      <c r="A24" s="24" t="s">
        <v>58</v>
      </c>
      <c r="B24" s="26" t="s">
        <v>59</v>
      </c>
      <c r="C24" s="26" t="s">
        <v>16</v>
      </c>
      <c r="D24" s="26"/>
      <c r="E24" s="35" t="s">
        <v>17</v>
      </c>
      <c r="F24" s="43">
        <v>1</v>
      </c>
      <c r="G24" s="44"/>
      <c r="H24" s="29">
        <f t="shared" si="0"/>
        <v>0</v>
      </c>
      <c r="I24" s="45">
        <v>0.23</v>
      </c>
      <c r="J24" s="29">
        <f t="shared" si="1"/>
        <v>0</v>
      </c>
      <c r="K24" s="29">
        <f t="shared" si="2"/>
        <v>0</v>
      </c>
    </row>
    <row r="25" spans="1:12" ht="34.200000000000003" x14ac:dyDescent="0.3">
      <c r="A25" s="24" t="s">
        <v>60</v>
      </c>
      <c r="B25" s="34" t="s">
        <v>61</v>
      </c>
      <c r="C25" s="34" t="s">
        <v>16</v>
      </c>
      <c r="D25" s="34"/>
      <c r="E25" s="35" t="s">
        <v>17</v>
      </c>
      <c r="F25" s="36">
        <v>1</v>
      </c>
      <c r="G25" s="37"/>
      <c r="H25" s="29">
        <f t="shared" si="0"/>
        <v>0</v>
      </c>
      <c r="I25" s="46">
        <v>0.23</v>
      </c>
      <c r="J25" s="29">
        <f t="shared" si="1"/>
        <v>0</v>
      </c>
      <c r="K25" s="29">
        <f t="shared" si="2"/>
        <v>0</v>
      </c>
      <c r="L25" s="41"/>
    </row>
    <row r="26" spans="1:12" ht="34.200000000000003" x14ac:dyDescent="0.3">
      <c r="A26" s="24" t="s">
        <v>62</v>
      </c>
      <c r="B26" s="25" t="s">
        <v>63</v>
      </c>
      <c r="C26" s="25" t="s">
        <v>16</v>
      </c>
      <c r="D26" s="25"/>
      <c r="E26" s="35" t="s">
        <v>17</v>
      </c>
      <c r="F26" s="36">
        <v>1</v>
      </c>
      <c r="G26" s="37"/>
      <c r="H26" s="29">
        <f t="shared" si="0"/>
        <v>0</v>
      </c>
      <c r="I26" s="46">
        <v>0.23</v>
      </c>
      <c r="J26" s="29">
        <f t="shared" si="1"/>
        <v>0</v>
      </c>
      <c r="K26" s="29">
        <f t="shared" si="2"/>
        <v>0</v>
      </c>
    </row>
    <row r="27" spans="1:12" ht="34.200000000000003" x14ac:dyDescent="0.3">
      <c r="A27" s="24" t="s">
        <v>64</v>
      </c>
      <c r="B27" s="25" t="s">
        <v>65</v>
      </c>
      <c r="C27" s="25" t="s">
        <v>16</v>
      </c>
      <c r="D27" s="25"/>
      <c r="E27" s="35" t="s">
        <v>17</v>
      </c>
      <c r="F27" s="36">
        <v>1</v>
      </c>
      <c r="G27" s="37"/>
      <c r="H27" s="29">
        <f t="shared" si="0"/>
        <v>0</v>
      </c>
      <c r="I27" s="46">
        <v>0.23</v>
      </c>
      <c r="J27" s="29">
        <f t="shared" si="1"/>
        <v>0</v>
      </c>
      <c r="K27" s="29">
        <f t="shared" si="2"/>
        <v>0</v>
      </c>
    </row>
    <row r="28" spans="1:12" ht="34.200000000000003" x14ac:dyDescent="0.3">
      <c r="A28" s="24" t="s">
        <v>66</v>
      </c>
      <c r="B28" s="25" t="s">
        <v>67</v>
      </c>
      <c r="C28" s="25" t="s">
        <v>16</v>
      </c>
      <c r="D28" s="25"/>
      <c r="E28" s="35" t="s">
        <v>17</v>
      </c>
      <c r="F28" s="36">
        <v>1</v>
      </c>
      <c r="G28" s="37"/>
      <c r="H28" s="29">
        <f t="shared" si="0"/>
        <v>0</v>
      </c>
      <c r="I28" s="46">
        <v>0.23</v>
      </c>
      <c r="J28" s="29">
        <f t="shared" si="1"/>
        <v>0</v>
      </c>
      <c r="K28" s="29">
        <f t="shared" si="2"/>
        <v>0</v>
      </c>
    </row>
    <row r="29" spans="1:12" ht="34.200000000000003" x14ac:dyDescent="0.3">
      <c r="A29" s="24" t="s">
        <v>68</v>
      </c>
      <c r="B29" s="25" t="s">
        <v>69</v>
      </c>
      <c r="C29" s="34" t="s">
        <v>16</v>
      </c>
      <c r="D29" s="34"/>
      <c r="E29" s="35" t="s">
        <v>17</v>
      </c>
      <c r="F29" s="36">
        <v>1</v>
      </c>
      <c r="G29" s="37"/>
      <c r="H29" s="29">
        <f t="shared" si="0"/>
        <v>0</v>
      </c>
      <c r="I29" s="46">
        <v>0.23</v>
      </c>
      <c r="J29" s="29">
        <f t="shared" si="1"/>
        <v>0</v>
      </c>
      <c r="K29" s="29">
        <f t="shared" si="2"/>
        <v>0</v>
      </c>
    </row>
    <row r="30" spans="1:12" ht="40.5" customHeight="1" x14ac:dyDescent="0.3">
      <c r="A30" s="24" t="s">
        <v>70</v>
      </c>
      <c r="B30" s="26" t="s">
        <v>71</v>
      </c>
      <c r="C30" s="26" t="s">
        <v>16</v>
      </c>
      <c r="D30" s="26"/>
      <c r="E30" s="47" t="s">
        <v>17</v>
      </c>
      <c r="F30" s="43">
        <v>1</v>
      </c>
      <c r="G30" s="37"/>
      <c r="H30" s="29">
        <f t="shared" si="0"/>
        <v>0</v>
      </c>
      <c r="I30" s="46">
        <v>0.23</v>
      </c>
      <c r="J30" s="29">
        <f t="shared" si="1"/>
        <v>0</v>
      </c>
      <c r="K30" s="29">
        <f t="shared" si="2"/>
        <v>0</v>
      </c>
    </row>
    <row r="31" spans="1:12" ht="40.5" customHeight="1" x14ac:dyDescent="0.3">
      <c r="A31" s="24" t="s">
        <v>72</v>
      </c>
      <c r="B31" s="26" t="s">
        <v>73</v>
      </c>
      <c r="C31" s="26" t="s">
        <v>16</v>
      </c>
      <c r="D31" s="34"/>
      <c r="E31" s="47" t="s">
        <v>17</v>
      </c>
      <c r="F31" s="43">
        <v>1</v>
      </c>
      <c r="G31" s="37"/>
      <c r="H31" s="29">
        <f t="shared" si="0"/>
        <v>0</v>
      </c>
      <c r="I31" s="46">
        <v>0.23</v>
      </c>
      <c r="J31" s="29">
        <f t="shared" si="1"/>
        <v>0</v>
      </c>
      <c r="K31" s="29">
        <f t="shared" si="2"/>
        <v>0</v>
      </c>
    </row>
    <row r="32" spans="1:12" ht="40.5" customHeight="1" x14ac:dyDescent="0.3">
      <c r="A32" s="24" t="s">
        <v>74</v>
      </c>
      <c r="B32" s="26" t="s">
        <v>75</v>
      </c>
      <c r="C32" s="26" t="s">
        <v>16</v>
      </c>
      <c r="D32" s="26"/>
      <c r="E32" s="47" t="s">
        <v>17</v>
      </c>
      <c r="F32" s="43">
        <v>1</v>
      </c>
      <c r="G32" s="44"/>
      <c r="H32" s="29">
        <f t="shared" si="0"/>
        <v>0</v>
      </c>
      <c r="I32" s="48">
        <v>0.23</v>
      </c>
      <c r="J32" s="29">
        <f t="shared" si="1"/>
        <v>0</v>
      </c>
      <c r="K32" s="29">
        <f t="shared" si="2"/>
        <v>0</v>
      </c>
    </row>
    <row r="33" spans="1:18" ht="40.5" customHeight="1" x14ac:dyDescent="0.3">
      <c r="A33" s="24" t="s">
        <v>76</v>
      </c>
      <c r="B33" s="34" t="s">
        <v>77</v>
      </c>
      <c r="C33" s="26" t="s">
        <v>16</v>
      </c>
      <c r="D33" s="26"/>
      <c r="E33" s="47" t="s">
        <v>38</v>
      </c>
      <c r="F33" s="43">
        <v>2</v>
      </c>
      <c r="G33" s="44"/>
      <c r="H33" s="29">
        <f t="shared" si="0"/>
        <v>0</v>
      </c>
      <c r="I33" s="48">
        <v>0.23</v>
      </c>
      <c r="J33" s="29">
        <f t="shared" si="1"/>
        <v>0</v>
      </c>
      <c r="K33" s="29">
        <f t="shared" si="2"/>
        <v>0</v>
      </c>
    </row>
    <row r="34" spans="1:18" ht="40.5" customHeight="1" x14ac:dyDescent="0.3">
      <c r="A34" s="24" t="s">
        <v>78</v>
      </c>
      <c r="B34" s="26" t="s">
        <v>79</v>
      </c>
      <c r="C34" s="26" t="s">
        <v>80</v>
      </c>
      <c r="D34" s="26"/>
      <c r="E34" s="47" t="s">
        <v>38</v>
      </c>
      <c r="F34" s="43">
        <v>1</v>
      </c>
      <c r="G34" s="44"/>
      <c r="H34" s="29">
        <f t="shared" si="0"/>
        <v>0</v>
      </c>
      <c r="I34" s="48">
        <v>0.23</v>
      </c>
      <c r="J34" s="29">
        <f t="shared" si="1"/>
        <v>0</v>
      </c>
      <c r="K34" s="29">
        <f t="shared" si="2"/>
        <v>0</v>
      </c>
    </row>
    <row r="35" spans="1:18" x14ac:dyDescent="0.3">
      <c r="A35" s="24"/>
      <c r="B35" s="49" t="s">
        <v>81</v>
      </c>
      <c r="C35" s="49"/>
      <c r="D35" s="49"/>
      <c r="E35" s="50"/>
      <c r="F35" s="51"/>
      <c r="G35" s="52">
        <f>SUM(G4:G34)</f>
        <v>0</v>
      </c>
      <c r="H35" s="52">
        <f>SUM(H4:H34)</f>
        <v>0</v>
      </c>
      <c r="I35" s="53">
        <v>0.23</v>
      </c>
      <c r="J35" s="52">
        <f>SUM(J4:J34)</f>
        <v>0</v>
      </c>
      <c r="K35" s="52">
        <f>SUM(K4:K34)</f>
        <v>0</v>
      </c>
    </row>
    <row r="36" spans="1:18" x14ac:dyDescent="0.3">
      <c r="D36" s="4"/>
      <c r="F36" s="54"/>
      <c r="G36" s="55"/>
      <c r="H36" s="55"/>
      <c r="I36" s="55"/>
      <c r="J36" s="55"/>
      <c r="N36"/>
      <c r="P36"/>
      <c r="R36"/>
    </row>
    <row r="37" spans="1:18" x14ac:dyDescent="0.3">
      <c r="D37" s="4"/>
      <c r="F37" s="54"/>
      <c r="G37" s="55"/>
      <c r="H37" s="55"/>
      <c r="I37" s="55"/>
      <c r="J37" s="55"/>
      <c r="N37"/>
      <c r="P37"/>
      <c r="R37"/>
    </row>
    <row r="38" spans="1:18" x14ac:dyDescent="0.3">
      <c r="D38" s="4"/>
      <c r="F38" s="54"/>
      <c r="G38" s="55"/>
      <c r="H38" s="55"/>
      <c r="I38" s="55"/>
      <c r="J38" s="55"/>
      <c r="N38"/>
      <c r="P38"/>
      <c r="R38"/>
    </row>
    <row r="39" spans="1:18" x14ac:dyDescent="0.3">
      <c r="D39" s="4"/>
      <c r="F39" s="54"/>
      <c r="G39" s="55"/>
      <c r="H39" s="55"/>
      <c r="I39" s="55"/>
      <c r="J39" s="55"/>
      <c r="N39"/>
      <c r="P39"/>
      <c r="R39"/>
    </row>
    <row r="40" spans="1:18" x14ac:dyDescent="0.3">
      <c r="D40" s="4"/>
      <c r="F40" s="54"/>
      <c r="G40" s="55"/>
      <c r="H40" s="55"/>
      <c r="I40" s="55"/>
      <c r="J40" s="55"/>
      <c r="N40"/>
      <c r="P40"/>
      <c r="R40"/>
    </row>
    <row r="41" spans="1:18" x14ac:dyDescent="0.3">
      <c r="D41" s="4"/>
      <c r="F41" s="54"/>
      <c r="G41" s="55"/>
      <c r="H41" s="55"/>
      <c r="I41" s="55"/>
      <c r="J41" s="55"/>
      <c r="N41"/>
      <c r="P41"/>
      <c r="R41"/>
    </row>
    <row r="42" spans="1:18" x14ac:dyDescent="0.3">
      <c r="D42" s="4"/>
      <c r="F42" s="54"/>
      <c r="G42" s="55"/>
      <c r="H42" s="55"/>
      <c r="I42" s="55"/>
      <c r="J42" s="55"/>
      <c r="N42"/>
      <c r="P42"/>
      <c r="R42"/>
    </row>
    <row r="43" spans="1:18" x14ac:dyDescent="0.3">
      <c r="D43" s="4"/>
      <c r="F43" s="54"/>
      <c r="G43" s="55"/>
      <c r="H43" s="55"/>
      <c r="I43" s="55"/>
      <c r="J43" s="55"/>
      <c r="N43"/>
      <c r="P43"/>
      <c r="R43"/>
    </row>
    <row r="44" spans="1:18" x14ac:dyDescent="0.3">
      <c r="D44" s="4"/>
      <c r="F44" s="54"/>
      <c r="G44" s="55"/>
      <c r="H44" s="55"/>
      <c r="I44" s="55"/>
      <c r="J44" s="55"/>
      <c r="N44"/>
      <c r="P44"/>
      <c r="R44"/>
    </row>
    <row r="45" spans="1:18" x14ac:dyDescent="0.3">
      <c r="D45" s="4"/>
      <c r="F45" s="54"/>
      <c r="G45" s="55"/>
      <c r="H45" s="55"/>
      <c r="I45" s="55"/>
      <c r="J45" s="55"/>
      <c r="N45"/>
      <c r="P45"/>
      <c r="R45"/>
    </row>
  </sheetData>
  <sheetProtection selectLockedCells="1" selectUnlockedCells="1"/>
  <pageMargins left="0.23611111111111113" right="0.23611111111111113" top="0.74791666666666667" bottom="0.74791666666666667" header="0.51181102362204722" footer="0.51181102362204722"/>
  <pageSetup paperSize="9" scale="80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5A2A3-FB3A-4035-9EAD-42B88A0CBAB8}">
  <dimension ref="A2:H49"/>
  <sheetViews>
    <sheetView topLeftCell="B28" workbookViewId="0">
      <selection activeCell="F2" sqref="F2"/>
    </sheetView>
  </sheetViews>
  <sheetFormatPr defaultRowHeight="14.4" x14ac:dyDescent="0.3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64" customFormat="1" ht="15.6" x14ac:dyDescent="0.3">
      <c r="A2" s="56"/>
      <c r="B2" s="57" t="s">
        <v>82</v>
      </c>
      <c r="C2" s="58"/>
      <c r="D2" s="59" t="s">
        <v>83</v>
      </c>
      <c r="E2" s="60" t="s">
        <v>84</v>
      </c>
      <c r="F2" s="61" t="s">
        <v>85</v>
      </c>
      <c r="G2" s="62"/>
      <c r="H2" s="63"/>
    </row>
    <row r="3" spans="1:8" ht="15.6" x14ac:dyDescent="0.3">
      <c r="A3" s="65"/>
      <c r="B3" s="66" t="s">
        <v>86</v>
      </c>
      <c r="C3" s="66" t="s">
        <v>38</v>
      </c>
      <c r="D3" s="66">
        <v>2</v>
      </c>
      <c r="E3" s="67">
        <v>855</v>
      </c>
      <c r="F3" s="68">
        <f t="shared" ref="F3:F26" si="0">E3*D3</f>
        <v>1710</v>
      </c>
      <c r="G3" s="69"/>
      <c r="H3" s="70"/>
    </row>
    <row r="4" spans="1:8" ht="15.6" x14ac:dyDescent="0.3">
      <c r="A4" s="65"/>
      <c r="B4" s="66" t="s">
        <v>87</v>
      </c>
      <c r="C4" s="66" t="s">
        <v>17</v>
      </c>
      <c r="D4" s="66">
        <v>2</v>
      </c>
      <c r="E4" s="67">
        <v>7</v>
      </c>
      <c r="F4" s="68">
        <f t="shared" si="0"/>
        <v>14</v>
      </c>
      <c r="G4" s="69"/>
      <c r="H4" s="70"/>
    </row>
    <row r="5" spans="1:8" ht="15.6" x14ac:dyDescent="0.3">
      <c r="A5" s="65"/>
      <c r="B5" s="66" t="s">
        <v>88</v>
      </c>
      <c r="C5" s="65" t="s">
        <v>17</v>
      </c>
      <c r="D5" s="66">
        <v>2</v>
      </c>
      <c r="E5" s="67">
        <v>7</v>
      </c>
      <c r="F5" s="68">
        <f t="shared" si="0"/>
        <v>14</v>
      </c>
      <c r="G5" s="69"/>
      <c r="H5" s="70"/>
    </row>
    <row r="6" spans="1:8" ht="15.6" x14ac:dyDescent="0.3">
      <c r="A6" s="65"/>
      <c r="B6" s="66" t="s">
        <v>89</v>
      </c>
      <c r="C6" s="66" t="s">
        <v>17</v>
      </c>
      <c r="D6" s="66">
        <f>1+0</f>
        <v>1</v>
      </c>
      <c r="E6" s="67">
        <v>29</v>
      </c>
      <c r="F6" s="68">
        <f t="shared" si="0"/>
        <v>29</v>
      </c>
      <c r="G6" s="69"/>
      <c r="H6" s="70"/>
    </row>
    <row r="7" spans="1:8" ht="15.6" x14ac:dyDescent="0.3">
      <c r="A7" s="65"/>
      <c r="B7" s="66" t="s">
        <v>90</v>
      </c>
      <c r="C7" s="66" t="s">
        <v>17</v>
      </c>
      <c r="D7" s="66">
        <v>2</v>
      </c>
      <c r="E7" s="67">
        <v>150</v>
      </c>
      <c r="F7" s="68">
        <f t="shared" si="0"/>
        <v>300</v>
      </c>
      <c r="G7" s="69"/>
      <c r="H7" s="70"/>
    </row>
    <row r="8" spans="1:8" ht="15.6" x14ac:dyDescent="0.3">
      <c r="A8" s="65"/>
      <c r="B8" s="66" t="s">
        <v>91</v>
      </c>
      <c r="C8" s="66" t="s">
        <v>17</v>
      </c>
      <c r="D8" s="66">
        <v>5</v>
      </c>
      <c r="E8" s="67">
        <v>34</v>
      </c>
      <c r="F8" s="68">
        <f t="shared" si="0"/>
        <v>170</v>
      </c>
      <c r="G8" s="69"/>
      <c r="H8" s="70"/>
    </row>
    <row r="9" spans="1:8" ht="15.6" x14ac:dyDescent="0.3">
      <c r="A9" s="65"/>
      <c r="B9" s="66" t="s">
        <v>92</v>
      </c>
      <c r="C9" s="66" t="s">
        <v>17</v>
      </c>
      <c r="D9" s="66">
        <v>2</v>
      </c>
      <c r="E9" s="67">
        <v>65</v>
      </c>
      <c r="F9" s="68">
        <f t="shared" si="0"/>
        <v>130</v>
      </c>
      <c r="G9" s="69"/>
      <c r="H9" s="70"/>
    </row>
    <row r="10" spans="1:8" ht="15.6" x14ac:dyDescent="0.3">
      <c r="A10" s="65"/>
      <c r="B10" s="71" t="s">
        <v>93</v>
      </c>
      <c r="C10" s="66" t="s">
        <v>17</v>
      </c>
      <c r="D10" s="66">
        <v>2</v>
      </c>
      <c r="E10" s="67">
        <v>37</v>
      </c>
      <c r="F10" s="68">
        <f t="shared" si="0"/>
        <v>74</v>
      </c>
      <c r="G10" s="69"/>
      <c r="H10" s="70"/>
    </row>
    <row r="11" spans="1:8" ht="15.6" x14ac:dyDescent="0.3">
      <c r="A11" s="65"/>
      <c r="B11" s="66" t="s">
        <v>94</v>
      </c>
      <c r="C11" s="66" t="s">
        <v>17</v>
      </c>
      <c r="D11" s="66">
        <v>2</v>
      </c>
      <c r="E11" s="67">
        <v>36</v>
      </c>
      <c r="F11" s="68">
        <f t="shared" si="0"/>
        <v>72</v>
      </c>
      <c r="G11" s="69"/>
      <c r="H11" s="70"/>
    </row>
    <row r="12" spans="1:8" ht="15.6" x14ac:dyDescent="0.3">
      <c r="A12" s="65"/>
      <c r="B12" s="66" t="s">
        <v>95</v>
      </c>
      <c r="C12" s="66" t="s">
        <v>17</v>
      </c>
      <c r="D12" s="66">
        <v>2</v>
      </c>
      <c r="E12" s="67">
        <v>80</v>
      </c>
      <c r="F12" s="68">
        <f t="shared" si="0"/>
        <v>160</v>
      </c>
      <c r="G12" s="69"/>
      <c r="H12" s="70"/>
    </row>
    <row r="13" spans="1:8" ht="15.6" x14ac:dyDescent="0.3">
      <c r="A13" s="65"/>
      <c r="B13" s="66" t="s">
        <v>96</v>
      </c>
      <c r="C13" s="66" t="s">
        <v>17</v>
      </c>
      <c r="D13" s="66">
        <v>2</v>
      </c>
      <c r="E13" s="67">
        <v>80</v>
      </c>
      <c r="F13" s="68">
        <f t="shared" si="0"/>
        <v>160</v>
      </c>
      <c r="G13" s="69"/>
      <c r="H13" s="70"/>
    </row>
    <row r="14" spans="1:8" ht="33" customHeight="1" x14ac:dyDescent="0.3">
      <c r="A14" s="65"/>
      <c r="B14" s="72" t="s">
        <v>97</v>
      </c>
      <c r="C14" s="72" t="s">
        <v>17</v>
      </c>
      <c r="D14" s="66">
        <v>5</v>
      </c>
      <c r="E14" s="67">
        <v>80</v>
      </c>
      <c r="F14" s="68">
        <f t="shared" si="0"/>
        <v>400</v>
      </c>
      <c r="G14" s="69"/>
      <c r="H14" s="70"/>
    </row>
    <row r="15" spans="1:8" ht="15.6" x14ac:dyDescent="0.3">
      <c r="A15" s="65"/>
      <c r="B15" s="66" t="s">
        <v>98</v>
      </c>
      <c r="C15" s="66" t="s">
        <v>17</v>
      </c>
      <c r="D15" s="66">
        <v>5</v>
      </c>
      <c r="E15" s="67">
        <v>60</v>
      </c>
      <c r="F15" s="68">
        <f t="shared" si="0"/>
        <v>300</v>
      </c>
      <c r="G15" s="69"/>
      <c r="H15" s="70"/>
    </row>
    <row r="16" spans="1:8" ht="15.6" x14ac:dyDescent="0.3">
      <c r="A16" s="65"/>
      <c r="B16" s="66" t="s">
        <v>99</v>
      </c>
      <c r="C16" s="66" t="s">
        <v>38</v>
      </c>
      <c r="D16" s="66">
        <v>2</v>
      </c>
      <c r="E16" s="67">
        <v>377</v>
      </c>
      <c r="F16" s="68">
        <f t="shared" si="0"/>
        <v>754</v>
      </c>
      <c r="G16" s="69"/>
      <c r="H16" s="70" t="s">
        <v>100</v>
      </c>
    </row>
    <row r="17" spans="1:8" ht="15.6" x14ac:dyDescent="0.3">
      <c r="A17" s="65"/>
      <c r="B17" s="66" t="s">
        <v>101</v>
      </c>
      <c r="C17" s="66" t="s">
        <v>17</v>
      </c>
      <c r="D17" s="66">
        <f>1+0</f>
        <v>1</v>
      </c>
      <c r="E17" s="67">
        <v>60</v>
      </c>
      <c r="F17" s="68">
        <f t="shared" si="0"/>
        <v>60</v>
      </c>
      <c r="G17" s="69"/>
      <c r="H17" s="70"/>
    </row>
    <row r="18" spans="1:8" ht="15.6" x14ac:dyDescent="0.3">
      <c r="A18" s="65"/>
      <c r="B18" s="66" t="s">
        <v>102</v>
      </c>
      <c r="C18" s="66" t="s">
        <v>17</v>
      </c>
      <c r="D18" s="66">
        <f>1+0</f>
        <v>1</v>
      </c>
      <c r="E18" s="67">
        <v>60</v>
      </c>
      <c r="F18" s="68">
        <f t="shared" si="0"/>
        <v>60</v>
      </c>
      <c r="G18" s="69"/>
      <c r="H18" s="70"/>
    </row>
    <row r="19" spans="1:8" ht="15.6" x14ac:dyDescent="0.3">
      <c r="A19" s="65"/>
      <c r="B19" s="66" t="s">
        <v>103</v>
      </c>
      <c r="C19" s="66" t="s">
        <v>17</v>
      </c>
      <c r="D19" s="66">
        <f>1+0</f>
        <v>1</v>
      </c>
      <c r="E19" s="67">
        <v>120</v>
      </c>
      <c r="F19" s="68">
        <f t="shared" si="0"/>
        <v>120</v>
      </c>
      <c r="G19" s="69"/>
      <c r="H19" s="70" t="s">
        <v>104</v>
      </c>
    </row>
    <row r="20" spans="1:8" ht="15.6" x14ac:dyDescent="0.3">
      <c r="A20" s="65"/>
      <c r="B20" s="66" t="s">
        <v>105</v>
      </c>
      <c r="C20" s="66" t="s">
        <v>38</v>
      </c>
      <c r="D20" s="66">
        <v>2</v>
      </c>
      <c r="E20" s="67">
        <v>190</v>
      </c>
      <c r="F20" s="68">
        <f t="shared" si="0"/>
        <v>380</v>
      </c>
      <c r="G20" s="69"/>
      <c r="H20" s="70"/>
    </row>
    <row r="21" spans="1:8" ht="15.6" x14ac:dyDescent="0.3">
      <c r="A21" s="65"/>
      <c r="B21" s="66" t="s">
        <v>106</v>
      </c>
      <c r="C21" s="66" t="s">
        <v>38</v>
      </c>
      <c r="D21" s="66">
        <f>1+0</f>
        <v>1</v>
      </c>
      <c r="E21" s="73">
        <v>590</v>
      </c>
      <c r="F21" s="68">
        <f t="shared" si="0"/>
        <v>590</v>
      </c>
      <c r="G21" s="69"/>
      <c r="H21" s="70"/>
    </row>
    <row r="22" spans="1:8" ht="15.6" x14ac:dyDescent="0.3">
      <c r="A22" s="65"/>
      <c r="B22" s="66" t="s">
        <v>107</v>
      </c>
      <c r="C22" s="66" t="s">
        <v>17</v>
      </c>
      <c r="D22" s="66">
        <v>2</v>
      </c>
      <c r="E22" s="67">
        <v>72</v>
      </c>
      <c r="F22" s="68">
        <f t="shared" si="0"/>
        <v>144</v>
      </c>
      <c r="G22" s="69"/>
      <c r="H22" s="70"/>
    </row>
    <row r="23" spans="1:8" ht="15.6" x14ac:dyDescent="0.3">
      <c r="A23" s="65"/>
      <c r="B23" s="66" t="s">
        <v>108</v>
      </c>
      <c r="C23" s="66" t="s">
        <v>38</v>
      </c>
      <c r="D23" s="66">
        <f>5+0</f>
        <v>5</v>
      </c>
      <c r="E23" s="73">
        <v>590</v>
      </c>
      <c r="F23" s="68">
        <f t="shared" si="0"/>
        <v>2950</v>
      </c>
      <c r="G23" s="69"/>
      <c r="H23" s="70"/>
    </row>
    <row r="24" spans="1:8" ht="15.6" x14ac:dyDescent="0.3">
      <c r="A24" s="65"/>
      <c r="B24" s="66" t="s">
        <v>109</v>
      </c>
      <c r="C24" s="66" t="s">
        <v>38</v>
      </c>
      <c r="D24" s="66">
        <v>1</v>
      </c>
      <c r="E24" s="67">
        <v>705</v>
      </c>
      <c r="F24" s="68">
        <f t="shared" si="0"/>
        <v>705</v>
      </c>
      <c r="G24" s="69"/>
      <c r="H24" s="70"/>
    </row>
    <row r="25" spans="1:8" ht="15.6" x14ac:dyDescent="0.3">
      <c r="A25" s="65"/>
      <c r="B25" s="66" t="s">
        <v>110</v>
      </c>
      <c r="C25" s="66" t="s">
        <v>38</v>
      </c>
      <c r="D25" s="66">
        <v>1</v>
      </c>
      <c r="E25" s="67">
        <v>705</v>
      </c>
      <c r="F25" s="68">
        <f t="shared" si="0"/>
        <v>705</v>
      </c>
      <c r="G25" s="69"/>
      <c r="H25" s="70"/>
    </row>
    <row r="26" spans="1:8" ht="15.6" x14ac:dyDescent="0.3">
      <c r="A26" s="65"/>
      <c r="B26" s="66" t="s">
        <v>111</v>
      </c>
      <c r="C26" s="66" t="s">
        <v>38</v>
      </c>
      <c r="D26" s="66">
        <v>1</v>
      </c>
      <c r="E26" s="67">
        <v>705</v>
      </c>
      <c r="F26" s="68">
        <f t="shared" si="0"/>
        <v>705</v>
      </c>
      <c r="G26" s="69"/>
      <c r="H26" s="70"/>
    </row>
    <row r="27" spans="1:8" ht="23.25" customHeight="1" x14ac:dyDescent="0.3">
      <c r="A27" s="65"/>
      <c r="B27" s="74" t="s">
        <v>112</v>
      </c>
      <c r="C27" s="71" t="s">
        <v>38</v>
      </c>
      <c r="D27" s="71">
        <v>1</v>
      </c>
      <c r="E27" s="67">
        <v>705</v>
      </c>
      <c r="F27" s="68">
        <f>E24*D24</f>
        <v>705</v>
      </c>
      <c r="G27" s="69"/>
      <c r="H27" s="70"/>
    </row>
    <row r="28" spans="1:8" ht="31.5" customHeight="1" x14ac:dyDescent="0.3">
      <c r="A28" s="65"/>
      <c r="B28" s="75" t="s">
        <v>113</v>
      </c>
      <c r="C28" s="66" t="s">
        <v>38</v>
      </c>
      <c r="D28" s="66">
        <v>2</v>
      </c>
      <c r="E28" s="67">
        <v>170</v>
      </c>
      <c r="F28" s="68">
        <f t="shared" ref="F28:F42" si="1">E28*D28</f>
        <v>340</v>
      </c>
      <c r="G28" s="69"/>
      <c r="H28" s="70"/>
    </row>
    <row r="29" spans="1:8" ht="15.6" x14ac:dyDescent="0.3">
      <c r="A29" s="65"/>
      <c r="B29" s="66" t="s">
        <v>114</v>
      </c>
      <c r="C29" s="66" t="s">
        <v>38</v>
      </c>
      <c r="D29" s="66"/>
      <c r="E29" s="67"/>
      <c r="F29" s="68">
        <f t="shared" si="1"/>
        <v>0</v>
      </c>
      <c r="G29" s="69"/>
      <c r="H29" s="70"/>
    </row>
    <row r="30" spans="1:8" ht="15.6" x14ac:dyDescent="0.3">
      <c r="A30" s="65"/>
      <c r="B30" s="66" t="s">
        <v>115</v>
      </c>
      <c r="C30" s="66"/>
      <c r="D30" s="66">
        <f>1+0</f>
        <v>1</v>
      </c>
      <c r="E30" s="67">
        <v>715</v>
      </c>
      <c r="F30" s="68">
        <f t="shared" si="1"/>
        <v>715</v>
      </c>
      <c r="G30" s="69"/>
      <c r="H30" s="70"/>
    </row>
    <row r="31" spans="1:8" ht="15.6" x14ac:dyDescent="0.3">
      <c r="A31" s="65"/>
      <c r="B31" s="66" t="s">
        <v>116</v>
      </c>
      <c r="C31" s="66"/>
      <c r="D31" s="66"/>
      <c r="E31" s="67">
        <v>1091.6600000000001</v>
      </c>
      <c r="F31" s="68">
        <f t="shared" si="1"/>
        <v>0</v>
      </c>
      <c r="G31" s="69"/>
      <c r="H31" s="70"/>
    </row>
    <row r="32" spans="1:8" ht="15.6" x14ac:dyDescent="0.3">
      <c r="A32" s="65"/>
      <c r="B32" s="66" t="s">
        <v>117</v>
      </c>
      <c r="C32" s="66"/>
      <c r="D32" s="66"/>
      <c r="E32" s="67">
        <v>1091.6600000000001</v>
      </c>
      <c r="F32" s="68">
        <f t="shared" si="1"/>
        <v>0</v>
      </c>
      <c r="G32" s="69"/>
      <c r="H32" s="70"/>
    </row>
    <row r="33" spans="1:8" ht="15.6" x14ac:dyDescent="0.3">
      <c r="A33" s="65"/>
      <c r="B33" s="66" t="s">
        <v>118</v>
      </c>
      <c r="C33" s="66"/>
      <c r="D33" s="66"/>
      <c r="E33" s="67">
        <v>1091.6600000000001</v>
      </c>
      <c r="F33" s="68">
        <f t="shared" si="1"/>
        <v>0</v>
      </c>
      <c r="G33" s="69"/>
      <c r="H33" s="70"/>
    </row>
    <row r="34" spans="1:8" ht="15.6" x14ac:dyDescent="0.3">
      <c r="A34" s="65"/>
      <c r="B34" s="66" t="s">
        <v>119</v>
      </c>
      <c r="C34" s="66" t="s">
        <v>38</v>
      </c>
      <c r="D34" s="66">
        <v>2</v>
      </c>
      <c r="E34" s="67">
        <v>287</v>
      </c>
      <c r="F34" s="68">
        <f t="shared" si="1"/>
        <v>574</v>
      </c>
      <c r="G34" s="69"/>
      <c r="H34" s="70"/>
    </row>
    <row r="35" spans="1:8" ht="15.6" x14ac:dyDescent="0.3">
      <c r="A35" s="65"/>
      <c r="B35" s="66" t="s">
        <v>120</v>
      </c>
      <c r="C35" s="66" t="s">
        <v>38</v>
      </c>
      <c r="D35" s="66">
        <v>2</v>
      </c>
      <c r="E35" s="67">
        <v>336</v>
      </c>
      <c r="F35" s="68">
        <f t="shared" si="1"/>
        <v>672</v>
      </c>
      <c r="G35" s="69"/>
      <c r="H35" s="70"/>
    </row>
    <row r="36" spans="1:8" ht="15.6" x14ac:dyDescent="0.3">
      <c r="A36" s="65"/>
      <c r="B36" s="66" t="s">
        <v>121</v>
      </c>
      <c r="C36" s="66" t="s">
        <v>38</v>
      </c>
      <c r="D36" s="66">
        <v>2</v>
      </c>
      <c r="E36" s="67">
        <v>336</v>
      </c>
      <c r="F36" s="68">
        <f t="shared" si="1"/>
        <v>672</v>
      </c>
      <c r="G36" s="69"/>
      <c r="H36" s="70"/>
    </row>
    <row r="37" spans="1:8" ht="15.6" x14ac:dyDescent="0.3">
      <c r="A37" s="65"/>
      <c r="B37" s="66" t="s">
        <v>122</v>
      </c>
      <c r="C37" s="66" t="s">
        <v>38</v>
      </c>
      <c r="D37" s="66">
        <v>2</v>
      </c>
      <c r="E37" s="67">
        <v>336</v>
      </c>
      <c r="F37" s="68">
        <f t="shared" si="1"/>
        <v>672</v>
      </c>
      <c r="G37" s="69"/>
      <c r="H37" s="70"/>
    </row>
    <row r="38" spans="1:8" ht="15.6" x14ac:dyDescent="0.3">
      <c r="A38" s="65"/>
      <c r="B38" s="66" t="s">
        <v>123</v>
      </c>
      <c r="C38" s="66" t="s">
        <v>17</v>
      </c>
      <c r="D38" s="66">
        <v>5</v>
      </c>
      <c r="E38" s="67">
        <v>26</v>
      </c>
      <c r="F38" s="68">
        <f t="shared" si="1"/>
        <v>130</v>
      </c>
      <c r="G38" s="69"/>
      <c r="H38" s="70"/>
    </row>
    <row r="39" spans="1:8" ht="15.6" x14ac:dyDescent="0.3">
      <c r="A39" s="65"/>
      <c r="B39" s="71" t="s">
        <v>124</v>
      </c>
      <c r="C39" s="71" t="s">
        <v>17</v>
      </c>
      <c r="D39" s="71">
        <v>2</v>
      </c>
      <c r="E39" s="67">
        <v>240</v>
      </c>
      <c r="F39" s="68">
        <f t="shared" si="1"/>
        <v>480</v>
      </c>
      <c r="G39" s="69"/>
      <c r="H39" s="70"/>
    </row>
    <row r="40" spans="1:8" ht="15.6" x14ac:dyDescent="0.3">
      <c r="A40" s="65"/>
      <c r="B40" s="71" t="s">
        <v>125</v>
      </c>
      <c r="C40" s="71" t="s">
        <v>17</v>
      </c>
      <c r="D40" s="71">
        <v>2</v>
      </c>
      <c r="E40" s="67">
        <v>240</v>
      </c>
      <c r="F40" s="68">
        <f t="shared" si="1"/>
        <v>480</v>
      </c>
      <c r="G40" s="69"/>
      <c r="H40" s="70"/>
    </row>
    <row r="41" spans="1:8" ht="15.6" x14ac:dyDescent="0.3">
      <c r="A41" s="65"/>
      <c r="B41" s="71" t="s">
        <v>126</v>
      </c>
      <c r="C41" s="71" t="s">
        <v>17</v>
      </c>
      <c r="D41" s="71">
        <v>2</v>
      </c>
      <c r="E41" s="67">
        <v>240</v>
      </c>
      <c r="F41" s="68">
        <f t="shared" si="1"/>
        <v>480</v>
      </c>
      <c r="G41" s="69"/>
      <c r="H41" s="70"/>
    </row>
    <row r="42" spans="1:8" ht="15.6" x14ac:dyDescent="0.3">
      <c r="A42" s="65"/>
      <c r="B42" s="71" t="s">
        <v>127</v>
      </c>
      <c r="C42" s="71" t="s">
        <v>17</v>
      </c>
      <c r="D42" s="71">
        <v>2</v>
      </c>
      <c r="E42" s="67">
        <v>240</v>
      </c>
      <c r="F42" s="68">
        <f t="shared" si="1"/>
        <v>480</v>
      </c>
      <c r="G42" s="69"/>
      <c r="H42" s="70"/>
    </row>
    <row r="43" spans="1:8" ht="15.6" x14ac:dyDescent="0.3">
      <c r="A43" s="65"/>
      <c r="B43" s="71" t="s">
        <v>128</v>
      </c>
      <c r="C43" s="71" t="s">
        <v>38</v>
      </c>
      <c r="D43" s="71">
        <v>1</v>
      </c>
      <c r="E43" s="76">
        <v>239</v>
      </c>
      <c r="F43" s="77">
        <f t="shared" ref="F43:F48" si="2">SUM(D43*E43)</f>
        <v>239</v>
      </c>
      <c r="G43" s="69"/>
      <c r="H43" s="70"/>
    </row>
    <row r="44" spans="1:8" ht="15.6" x14ac:dyDescent="0.3">
      <c r="A44" s="65"/>
      <c r="B44" s="71" t="s">
        <v>129</v>
      </c>
      <c r="C44" s="71" t="s">
        <v>38</v>
      </c>
      <c r="D44" s="71">
        <v>1</v>
      </c>
      <c r="E44" s="76">
        <v>240</v>
      </c>
      <c r="F44" s="77">
        <f t="shared" si="2"/>
        <v>240</v>
      </c>
      <c r="G44" s="69"/>
      <c r="H44" s="70"/>
    </row>
    <row r="45" spans="1:8" ht="15.6" x14ac:dyDescent="0.3">
      <c r="A45" s="65"/>
      <c r="B45" s="71" t="s">
        <v>130</v>
      </c>
      <c r="C45" s="71" t="s">
        <v>38</v>
      </c>
      <c r="D45" s="71">
        <v>1</v>
      </c>
      <c r="E45" s="76">
        <v>242</v>
      </c>
      <c r="F45" s="77">
        <f t="shared" si="2"/>
        <v>242</v>
      </c>
      <c r="G45" s="69"/>
      <c r="H45" s="70"/>
    </row>
    <row r="46" spans="1:8" ht="15.6" x14ac:dyDescent="0.3">
      <c r="A46" s="65"/>
      <c r="B46" s="71" t="s">
        <v>131</v>
      </c>
      <c r="C46" s="71" t="s">
        <v>38</v>
      </c>
      <c r="D46" s="71">
        <v>1</v>
      </c>
      <c r="E46" s="76">
        <v>242</v>
      </c>
      <c r="F46" s="77">
        <f t="shared" si="2"/>
        <v>242</v>
      </c>
      <c r="G46" s="69"/>
      <c r="H46" s="70"/>
    </row>
    <row r="47" spans="1:8" ht="15.6" x14ac:dyDescent="0.3">
      <c r="A47" s="65"/>
      <c r="B47" s="71" t="s">
        <v>132</v>
      </c>
      <c r="C47" s="71" t="s">
        <v>38</v>
      </c>
      <c r="D47" s="71">
        <v>1</v>
      </c>
      <c r="E47" s="76">
        <v>242</v>
      </c>
      <c r="F47" s="77">
        <f t="shared" si="2"/>
        <v>242</v>
      </c>
      <c r="G47" s="69"/>
      <c r="H47" s="70"/>
    </row>
    <row r="48" spans="1:8" ht="15.6" x14ac:dyDescent="0.3">
      <c r="A48" s="65"/>
      <c r="B48" s="66" t="s">
        <v>133</v>
      </c>
      <c r="C48" s="66" t="s">
        <v>17</v>
      </c>
      <c r="D48" s="66">
        <v>1</v>
      </c>
      <c r="E48" s="67">
        <v>26</v>
      </c>
      <c r="F48" s="77">
        <f t="shared" si="2"/>
        <v>26</v>
      </c>
      <c r="G48" s="69"/>
      <c r="H48" s="70"/>
    </row>
    <row r="49" spans="1:8" ht="15.6" x14ac:dyDescent="0.3">
      <c r="A49" s="65"/>
      <c r="B49" s="78" t="s">
        <v>81</v>
      </c>
      <c r="C49" s="79"/>
      <c r="D49" s="80"/>
      <c r="E49" s="81">
        <f>SUM(E3:E48)</f>
        <v>14070.98</v>
      </c>
      <c r="F49" s="82">
        <f>SUM(F3:F48)</f>
        <v>18337</v>
      </c>
      <c r="G49" s="69"/>
      <c r="H49" s="83"/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E340E-A0CD-4B69-9651-7FE0B1B908FE}">
  <dimension ref="A1:H17"/>
  <sheetViews>
    <sheetView workbookViewId="0">
      <selection activeCell="B40" sqref="B40"/>
    </sheetView>
  </sheetViews>
  <sheetFormatPr defaultRowHeight="14.4" x14ac:dyDescent="0.3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 x14ac:dyDescent="0.3">
      <c r="A1" s="84"/>
      <c r="B1" s="109" t="s">
        <v>134</v>
      </c>
      <c r="C1" s="109"/>
      <c r="D1" s="109"/>
      <c r="E1" s="85"/>
      <c r="F1" s="86"/>
      <c r="G1" s="87"/>
      <c r="H1" s="83"/>
    </row>
    <row r="2" spans="1:8" ht="15.6" x14ac:dyDescent="0.3">
      <c r="A2" s="65" t="s">
        <v>14</v>
      </c>
      <c r="B2" s="88" t="s">
        <v>135</v>
      </c>
      <c r="C2" s="89" t="s">
        <v>17</v>
      </c>
      <c r="D2" s="89">
        <v>10</v>
      </c>
      <c r="E2" s="67">
        <v>6</v>
      </c>
      <c r="F2" s="90">
        <f t="shared" ref="F2:F16" si="0">E2*D2</f>
        <v>60</v>
      </c>
      <c r="G2" s="91"/>
      <c r="H2" s="70"/>
    </row>
    <row r="3" spans="1:8" ht="15.6" x14ac:dyDescent="0.3">
      <c r="A3" s="65" t="s">
        <v>136</v>
      </c>
      <c r="B3" s="88" t="s">
        <v>137</v>
      </c>
      <c r="C3" s="89" t="s">
        <v>17</v>
      </c>
      <c r="D3" s="89">
        <v>8</v>
      </c>
      <c r="E3" s="67">
        <v>25</v>
      </c>
      <c r="F3" s="90">
        <f t="shared" si="0"/>
        <v>200</v>
      </c>
      <c r="G3" s="91"/>
      <c r="H3" s="70"/>
    </row>
    <row r="4" spans="1:8" ht="15.6" x14ac:dyDescent="0.3">
      <c r="A4" s="65" t="s">
        <v>138</v>
      </c>
      <c r="B4" s="92" t="s">
        <v>139</v>
      </c>
      <c r="C4" s="65" t="s">
        <v>17</v>
      </c>
      <c r="D4" s="65">
        <v>2</v>
      </c>
      <c r="E4" s="93">
        <v>40</v>
      </c>
      <c r="F4" s="68">
        <f t="shared" si="0"/>
        <v>80</v>
      </c>
      <c r="G4" s="94"/>
      <c r="H4" s="70"/>
    </row>
    <row r="5" spans="1:8" ht="15.6" x14ac:dyDescent="0.3">
      <c r="A5" s="65" t="s">
        <v>140</v>
      </c>
      <c r="B5" s="92" t="s">
        <v>141</v>
      </c>
      <c r="C5" s="65" t="s">
        <v>17</v>
      </c>
      <c r="D5" s="65">
        <f>2+0</f>
        <v>2</v>
      </c>
      <c r="E5" s="93">
        <v>46</v>
      </c>
      <c r="F5" s="68">
        <f t="shared" si="0"/>
        <v>92</v>
      </c>
      <c r="G5" s="95"/>
      <c r="H5" s="70"/>
    </row>
    <row r="6" spans="1:8" ht="15.6" x14ac:dyDescent="0.3">
      <c r="A6" s="65" t="s">
        <v>18</v>
      </c>
      <c r="B6" s="92" t="s">
        <v>142</v>
      </c>
      <c r="C6" s="65" t="s">
        <v>17</v>
      </c>
      <c r="D6" s="65">
        <v>4</v>
      </c>
      <c r="E6" s="93">
        <v>25</v>
      </c>
      <c r="F6" s="68">
        <f t="shared" si="0"/>
        <v>100</v>
      </c>
      <c r="G6" s="95"/>
      <c r="H6" s="70"/>
    </row>
    <row r="7" spans="1:8" ht="15.6" x14ac:dyDescent="0.3">
      <c r="A7" s="65" t="s">
        <v>20</v>
      </c>
      <c r="B7" s="88" t="s">
        <v>143</v>
      </c>
      <c r="C7" s="89" t="s">
        <v>17</v>
      </c>
      <c r="D7" s="89">
        <v>0</v>
      </c>
      <c r="E7" s="67">
        <v>26</v>
      </c>
      <c r="F7" s="90">
        <f t="shared" si="0"/>
        <v>0</v>
      </c>
      <c r="G7" s="69"/>
      <c r="H7" s="70"/>
    </row>
    <row r="8" spans="1:8" ht="15.6" x14ac:dyDescent="0.3">
      <c r="A8" s="65" t="s">
        <v>22</v>
      </c>
      <c r="B8" s="92" t="s">
        <v>144</v>
      </c>
      <c r="C8" s="65" t="s">
        <v>17</v>
      </c>
      <c r="D8" s="65">
        <v>4</v>
      </c>
      <c r="E8" s="93">
        <v>25</v>
      </c>
      <c r="F8" s="68">
        <f t="shared" si="0"/>
        <v>100</v>
      </c>
      <c r="G8" s="95"/>
      <c r="H8" s="70"/>
    </row>
    <row r="9" spans="1:8" ht="15.6" x14ac:dyDescent="0.3">
      <c r="A9" s="65" t="s">
        <v>24</v>
      </c>
      <c r="B9" s="92" t="s">
        <v>145</v>
      </c>
      <c r="C9" s="65" t="s">
        <v>17</v>
      </c>
      <c r="D9" s="65">
        <v>2</v>
      </c>
      <c r="E9" s="93">
        <v>68</v>
      </c>
      <c r="F9" s="68">
        <f t="shared" si="0"/>
        <v>136</v>
      </c>
      <c r="G9" s="95"/>
      <c r="H9" s="70"/>
    </row>
    <row r="10" spans="1:8" ht="15.6" x14ac:dyDescent="0.3">
      <c r="A10" s="65" t="s">
        <v>26</v>
      </c>
      <c r="B10" s="92" t="s">
        <v>146</v>
      </c>
      <c r="C10" s="65" t="s">
        <v>17</v>
      </c>
      <c r="D10" s="65">
        <f>1+0</f>
        <v>1</v>
      </c>
      <c r="E10" s="93">
        <v>180</v>
      </c>
      <c r="F10" s="68">
        <f t="shared" si="0"/>
        <v>180</v>
      </c>
      <c r="G10" s="95"/>
      <c r="H10" s="70" t="s">
        <v>147</v>
      </c>
    </row>
    <row r="11" spans="1:8" ht="15.6" x14ac:dyDescent="0.3">
      <c r="A11" s="65" t="s">
        <v>28</v>
      </c>
      <c r="B11" s="92" t="s">
        <v>148</v>
      </c>
      <c r="C11" s="65" t="s">
        <v>17</v>
      </c>
      <c r="D11" s="65">
        <v>2</v>
      </c>
      <c r="E11" s="93">
        <v>49</v>
      </c>
      <c r="F11" s="68">
        <f t="shared" si="0"/>
        <v>98</v>
      </c>
      <c r="G11" s="95"/>
      <c r="H11" s="70" t="s">
        <v>149</v>
      </c>
    </row>
    <row r="12" spans="1:8" ht="15.6" x14ac:dyDescent="0.3">
      <c r="A12" s="65" t="s">
        <v>30</v>
      </c>
      <c r="B12" s="92" t="s">
        <v>150</v>
      </c>
      <c r="C12" s="65" t="s">
        <v>17</v>
      </c>
      <c r="D12" s="65">
        <v>4</v>
      </c>
      <c r="E12" s="93">
        <v>60</v>
      </c>
      <c r="F12" s="68">
        <f t="shared" si="0"/>
        <v>240</v>
      </c>
      <c r="G12" s="95"/>
      <c r="H12" s="70" t="s">
        <v>151</v>
      </c>
    </row>
    <row r="13" spans="1:8" ht="15.6" x14ac:dyDescent="0.3">
      <c r="A13" s="65" t="s">
        <v>32</v>
      </c>
      <c r="B13" s="92" t="s">
        <v>152</v>
      </c>
      <c r="C13" s="65" t="s">
        <v>17</v>
      </c>
      <c r="D13" s="65">
        <v>5</v>
      </c>
      <c r="E13" s="93">
        <v>26</v>
      </c>
      <c r="F13" s="68">
        <f t="shared" si="0"/>
        <v>130</v>
      </c>
      <c r="G13" s="95"/>
      <c r="H13" s="70"/>
    </row>
    <row r="14" spans="1:8" ht="15.6" x14ac:dyDescent="0.3">
      <c r="A14" s="65" t="s">
        <v>34</v>
      </c>
      <c r="B14" s="92" t="s">
        <v>153</v>
      </c>
      <c r="C14" s="65" t="s">
        <v>17</v>
      </c>
      <c r="D14" s="65">
        <v>6</v>
      </c>
      <c r="E14" s="93">
        <v>80</v>
      </c>
      <c r="F14" s="68">
        <f t="shared" si="0"/>
        <v>480</v>
      </c>
      <c r="G14" s="95"/>
      <c r="H14" s="70"/>
    </row>
    <row r="15" spans="1:8" ht="15.6" x14ac:dyDescent="0.3">
      <c r="A15" s="65" t="s">
        <v>36</v>
      </c>
      <c r="B15" s="92" t="s">
        <v>154</v>
      </c>
      <c r="C15" s="65" t="s">
        <v>17</v>
      </c>
      <c r="D15" s="65">
        <v>3</v>
      </c>
      <c r="E15" s="93">
        <v>47</v>
      </c>
      <c r="F15" s="68">
        <f t="shared" si="0"/>
        <v>141</v>
      </c>
      <c r="G15" s="95"/>
      <c r="H15" s="70"/>
    </row>
    <row r="16" spans="1:8" ht="15.6" x14ac:dyDescent="0.3">
      <c r="A16" s="65" t="s">
        <v>39</v>
      </c>
      <c r="B16" s="92" t="s">
        <v>155</v>
      </c>
      <c r="C16" s="65" t="s">
        <v>17</v>
      </c>
      <c r="D16" s="65">
        <v>2</v>
      </c>
      <c r="E16" s="93">
        <v>55</v>
      </c>
      <c r="F16" s="68">
        <f t="shared" si="0"/>
        <v>110</v>
      </c>
      <c r="G16" s="95"/>
      <c r="H16" s="70"/>
    </row>
    <row r="17" spans="1:8" ht="15.6" x14ac:dyDescent="0.3">
      <c r="A17" s="65" t="s">
        <v>42</v>
      </c>
      <c r="B17" s="96" t="s">
        <v>81</v>
      </c>
      <c r="C17" s="96"/>
      <c r="D17" s="97"/>
      <c r="E17" s="98">
        <f>SUM(E2:E16)</f>
        <v>758</v>
      </c>
      <c r="F17" s="99">
        <f>SUM(F2:F16)</f>
        <v>2147</v>
      </c>
      <c r="G17" s="99"/>
      <c r="H17" s="83"/>
    </row>
  </sheetData>
  <sheetProtection selectLockedCells="1" selectUnlockedCells="1"/>
  <mergeCells count="1">
    <mergeCell ref="B1:D1"/>
  </mergeCells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FC324-47EE-4BCC-9498-7F3C1A34F475}">
  <dimension ref="A1:F8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 x14ac:dyDescent="0.3">
      <c r="A1" s="65"/>
      <c r="B1" s="110" t="s">
        <v>156</v>
      </c>
      <c r="C1" s="110"/>
      <c r="D1" s="110"/>
      <c r="E1" s="100"/>
      <c r="F1" s="101"/>
    </row>
    <row r="2" spans="1:6" ht="15.6" x14ac:dyDescent="0.3">
      <c r="A2" s="65"/>
      <c r="B2" s="102" t="s">
        <v>157</v>
      </c>
      <c r="C2" s="66" t="s">
        <v>17</v>
      </c>
      <c r="D2" s="66">
        <v>4</v>
      </c>
      <c r="E2" s="103">
        <v>26</v>
      </c>
      <c r="F2" s="68">
        <f>SUM(D2*E2)</f>
        <v>104</v>
      </c>
    </row>
    <row r="3" spans="1:6" ht="15.6" x14ac:dyDescent="0.3">
      <c r="A3" s="65"/>
      <c r="B3" s="102" t="s">
        <v>158</v>
      </c>
      <c r="C3" s="66" t="s">
        <v>17</v>
      </c>
      <c r="D3" s="66">
        <v>4</v>
      </c>
      <c r="E3" s="103">
        <v>27</v>
      </c>
      <c r="F3" s="68">
        <f>E3*D3</f>
        <v>108</v>
      </c>
    </row>
    <row r="4" spans="1:6" ht="15.6" x14ac:dyDescent="0.3">
      <c r="A4" s="65"/>
      <c r="B4" s="102" t="s">
        <v>159</v>
      </c>
      <c r="C4" s="66" t="s">
        <v>38</v>
      </c>
      <c r="D4" s="66">
        <v>1</v>
      </c>
      <c r="E4" s="103">
        <v>470</v>
      </c>
      <c r="F4" s="104">
        <f>E4*D4</f>
        <v>470</v>
      </c>
    </row>
    <row r="5" spans="1:6" ht="15.6" x14ac:dyDescent="0.3">
      <c r="A5" s="65"/>
      <c r="B5" s="102" t="s">
        <v>160</v>
      </c>
      <c r="C5" s="66" t="s">
        <v>38</v>
      </c>
      <c r="D5" s="66">
        <v>1</v>
      </c>
      <c r="E5" s="103">
        <v>470</v>
      </c>
      <c r="F5" s="104">
        <f>E5*D5</f>
        <v>470</v>
      </c>
    </row>
    <row r="6" spans="1:6" ht="15.6" x14ac:dyDescent="0.3">
      <c r="A6" s="65"/>
      <c r="B6" s="102" t="s">
        <v>161</v>
      </c>
      <c r="C6" s="66" t="s">
        <v>38</v>
      </c>
      <c r="D6" s="66">
        <v>1</v>
      </c>
      <c r="E6" s="103">
        <v>180</v>
      </c>
      <c r="F6" s="104">
        <f>E6*D6</f>
        <v>180</v>
      </c>
    </row>
    <row r="7" spans="1:6" ht="15.6" x14ac:dyDescent="0.3">
      <c r="A7" s="65"/>
      <c r="B7" s="102" t="s">
        <v>162</v>
      </c>
      <c r="C7" s="66" t="s">
        <v>38</v>
      </c>
      <c r="D7" s="66">
        <v>1</v>
      </c>
      <c r="E7" s="103">
        <v>470</v>
      </c>
      <c r="F7" s="104">
        <f>E7*D7</f>
        <v>470</v>
      </c>
    </row>
    <row r="8" spans="1:6" ht="15.6" x14ac:dyDescent="0.3">
      <c r="A8" s="65"/>
      <c r="B8" s="105" t="s">
        <v>81</v>
      </c>
      <c r="C8" s="106"/>
      <c r="D8" s="106"/>
      <c r="E8" s="107">
        <f>SUM(E2:E7)</f>
        <v>1643</v>
      </c>
      <c r="F8" s="108">
        <f>SUM(F2:F7)</f>
        <v>1802</v>
      </c>
    </row>
  </sheetData>
  <sheetProtection selectLockedCells="1" selectUnlockedCells="1"/>
  <mergeCells count="1">
    <mergeCell ref="B1:D1"/>
  </mergeCells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d.stworzyjanek</dc:creator>
  <cp:lastModifiedBy>Dorota Stworzyjanek</cp:lastModifiedBy>
  <dcterms:created xsi:type="dcterms:W3CDTF">2024-12-11T08:13:22Z</dcterms:created>
  <dcterms:modified xsi:type="dcterms:W3CDTF">2024-12-11T08:13:22Z</dcterms:modified>
</cp:coreProperties>
</file>