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/>
  <mc:AlternateContent xmlns:mc="http://schemas.openxmlformats.org/markup-compatibility/2006">
    <mc:Choice Requires="x15">
      <x15ac:absPath xmlns:x15ac="http://schemas.microsoft.com/office/spreadsheetml/2010/11/ac" url="C:\Users\d.stworzyjanek\Desktop\PCUW\ZAMÓWIENIA ZAPYTANIA\PCUW TONERY\2025\"/>
    </mc:Choice>
  </mc:AlternateContent>
  <xr:revisionPtr revIDLastSave="0" documentId="13_ncr:1_{F5A26860-0513-4B38-9368-BE1D3F6915C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ONERY 2025" sheetId="1" r:id="rId1"/>
    <sheet name="ZSNR 1" sheetId="2" state="hidden" r:id="rId2"/>
    <sheet name="I LO" sheetId="3" state="hidden" r:id="rId3"/>
    <sheet name="PPP" sheetId="4" state="hidden" r:id="rId4"/>
  </sheets>
  <calcPr calcId="191029"/>
</workbook>
</file>

<file path=xl/calcChain.xml><?xml version="1.0" encoding="utf-8"?>
<calcChain xmlns="http://schemas.openxmlformats.org/spreadsheetml/2006/main">
  <c r="L13" i="1" l="1"/>
  <c r="L14" i="1"/>
  <c r="L23" i="1"/>
  <c r="L24" i="1"/>
  <c r="K10" i="1"/>
  <c r="K13" i="1"/>
  <c r="K20" i="1"/>
  <c r="K23" i="1"/>
  <c r="I6" i="1"/>
  <c r="L6" i="1" s="1"/>
  <c r="I7" i="1"/>
  <c r="L7" i="1" s="1"/>
  <c r="I8" i="1"/>
  <c r="L8" i="1" s="1"/>
  <c r="I9" i="1"/>
  <c r="L9" i="1" s="1"/>
  <c r="I10" i="1"/>
  <c r="L10" i="1" s="1"/>
  <c r="I12" i="1"/>
  <c r="K12" i="1" s="1"/>
  <c r="I13" i="1"/>
  <c r="I14" i="1"/>
  <c r="K14" i="1" s="1"/>
  <c r="I15" i="1"/>
  <c r="L15" i="1" s="1"/>
  <c r="I17" i="1"/>
  <c r="L17" i="1" s="1"/>
  <c r="I18" i="1"/>
  <c r="L18" i="1" s="1"/>
  <c r="I19" i="1"/>
  <c r="L19" i="1" s="1"/>
  <c r="I20" i="1"/>
  <c r="L20" i="1" s="1"/>
  <c r="I22" i="1"/>
  <c r="K22" i="1" s="1"/>
  <c r="I23" i="1"/>
  <c r="I24" i="1"/>
  <c r="K24" i="1" s="1"/>
  <c r="I25" i="1"/>
  <c r="L25" i="1" s="1"/>
  <c r="I5" i="1"/>
  <c r="L5" i="1" s="1"/>
  <c r="E8" i="4"/>
  <c r="F7" i="4"/>
  <c r="F6" i="4"/>
  <c r="F5" i="4"/>
  <c r="F4" i="4"/>
  <c r="F3" i="4"/>
  <c r="F2" i="4"/>
  <c r="F8" i="4" s="1"/>
  <c r="E17" i="3"/>
  <c r="F16" i="3"/>
  <c r="F15" i="3"/>
  <c r="F14" i="3"/>
  <c r="F13" i="3"/>
  <c r="F12" i="3"/>
  <c r="F11" i="3"/>
  <c r="D10" i="3"/>
  <c r="F10" i="3" s="1"/>
  <c r="F9" i="3"/>
  <c r="F8" i="3"/>
  <c r="F7" i="3"/>
  <c r="F6" i="3"/>
  <c r="D5" i="3"/>
  <c r="F5" i="3" s="1"/>
  <c r="F4" i="3"/>
  <c r="F3" i="3"/>
  <c r="F2" i="3"/>
  <c r="F17" i="3" s="1"/>
  <c r="E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D30" i="2"/>
  <c r="F30" i="2" s="1"/>
  <c r="F29" i="2"/>
  <c r="F28" i="2"/>
  <c r="F27" i="2"/>
  <c r="F26" i="2"/>
  <c r="F25" i="2"/>
  <c r="F24" i="2"/>
  <c r="D23" i="2"/>
  <c r="F23" i="2" s="1"/>
  <c r="F22" i="2"/>
  <c r="F21" i="2"/>
  <c r="D21" i="2"/>
  <c r="F20" i="2"/>
  <c r="D19" i="2"/>
  <c r="F19" i="2" s="1"/>
  <c r="D18" i="2"/>
  <c r="F18" i="2" s="1"/>
  <c r="D17" i="2"/>
  <c r="F17" i="2" s="1"/>
  <c r="F16" i="2"/>
  <c r="F15" i="2"/>
  <c r="F14" i="2"/>
  <c r="F13" i="2"/>
  <c r="F12" i="2"/>
  <c r="F11" i="2"/>
  <c r="F10" i="2"/>
  <c r="F9" i="2"/>
  <c r="F8" i="2"/>
  <c r="F7" i="2"/>
  <c r="D6" i="2"/>
  <c r="F6" i="2" s="1"/>
  <c r="F5" i="2"/>
  <c r="F4" i="2"/>
  <c r="F3" i="2"/>
  <c r="K9" i="1" l="1"/>
  <c r="I26" i="1"/>
  <c r="K18" i="1"/>
  <c r="K8" i="1"/>
  <c r="L22" i="1"/>
  <c r="L12" i="1"/>
  <c r="L26" i="1" s="1"/>
  <c r="K19" i="1"/>
  <c r="K5" i="1"/>
  <c r="K17" i="1"/>
  <c r="K7" i="1"/>
  <c r="K25" i="1"/>
  <c r="K15" i="1"/>
  <c r="K6" i="1"/>
  <c r="F49" i="2"/>
  <c r="K26" i="1" l="1"/>
</calcChain>
</file>

<file path=xl/sharedStrings.xml><?xml version="1.0" encoding="utf-8"?>
<sst xmlns="http://schemas.openxmlformats.org/spreadsheetml/2006/main" count="240" uniqueCount="135">
  <si>
    <t>Część  VI FORMULARZ CENOWY</t>
  </si>
  <si>
    <t>Zespół Szkół Specjalnych w Brańszczyku</t>
  </si>
  <si>
    <t>Załącznik Nr 2e</t>
  </si>
  <si>
    <t>L.p.</t>
  </si>
  <si>
    <t>Produkt Nazwa</t>
  </si>
  <si>
    <t>j.m. komplet/sztuka</t>
  </si>
  <si>
    <t>Oryginał</t>
  </si>
  <si>
    <t>Zamiennik</t>
  </si>
  <si>
    <t>ilość</t>
  </si>
  <si>
    <t>Cena jed. netto</t>
  </si>
  <si>
    <t>Wartość netto</t>
  </si>
  <si>
    <t>Stawka VAT</t>
  </si>
  <si>
    <t>VAT 23%</t>
  </si>
  <si>
    <t>Wartość brutto</t>
  </si>
  <si>
    <t>1.</t>
  </si>
  <si>
    <t>Toner do drukarki HPMFP M175a - LaserJet100</t>
  </si>
  <si>
    <t>Toner BLACK do drukarki HPMFP M175a - LaserJet100</t>
  </si>
  <si>
    <t>szt.</t>
  </si>
  <si>
    <t>zamiennik</t>
  </si>
  <si>
    <t>Toner CYAN do drukarki HPMFP M175a - LaserJet100</t>
  </si>
  <si>
    <t>Toner YELLOW do drukarki HPMFP M175a - LaserJet100</t>
  </si>
  <si>
    <t>Toner MAGENTA do drukarki HPMFP M175a - LaserJet100</t>
  </si>
  <si>
    <t>2.</t>
  </si>
  <si>
    <t>Toner do xero - Canon C-EXV33/GPR35</t>
  </si>
  <si>
    <t>oryginał</t>
  </si>
  <si>
    <t>3.</t>
  </si>
  <si>
    <t>Toner  do drukarki HP LaserJet 1018</t>
  </si>
  <si>
    <t>4.</t>
  </si>
  <si>
    <t>Tusz do drukarki DCP – T-220</t>
  </si>
  <si>
    <t xml:space="preserve">kolor czarny  </t>
  </si>
  <si>
    <t>kolor czerwony</t>
  </si>
  <si>
    <t>kolor żółty</t>
  </si>
  <si>
    <t>kolor niebieski</t>
  </si>
  <si>
    <t>5.</t>
  </si>
  <si>
    <t>Toner do drukarki BROTHER DCP-T510 W</t>
  </si>
  <si>
    <t>toner czarny do drukarki  BROTHER DCP-T510 W</t>
  </si>
  <si>
    <t>toner czerwony do drukarki  BROTHER DCP-T510 W</t>
  </si>
  <si>
    <t>toner żółty do drukarki BROTHER DCP-T510 W</t>
  </si>
  <si>
    <t>toner niebieski do drukarki  BROTHER DCP-T510 W</t>
  </si>
  <si>
    <t>6.</t>
  </si>
  <si>
    <t>Toner do drukarki CANON i-ENSYS MF645Cx</t>
  </si>
  <si>
    <t>kolor czarny do drukarki i-ENSYS MF645Cx</t>
  </si>
  <si>
    <t>kolor czerwony do drukarki  i-ENSYS MF645Cx</t>
  </si>
  <si>
    <t>kolor żółty do drukarki  i-ENSYS MF645Cx</t>
  </si>
  <si>
    <t>kolor niebieski do drukarki  i-ENSYS MF645Cx</t>
  </si>
  <si>
    <t>RAZEM</t>
  </si>
  <si>
    <t>ZS NR 1</t>
  </si>
  <si>
    <t>Ilość</t>
  </si>
  <si>
    <t>Cena za szt.</t>
  </si>
  <si>
    <t>Wartość</t>
  </si>
  <si>
    <t>Toner  do drukarki Samsung CLP 365 CMYK</t>
  </si>
  <si>
    <t xml:space="preserve">Toner do drukarki BROTHER DCP-J105 525  </t>
  </si>
  <si>
    <t>Toner do drukarki BROTHER DCP- J105 529</t>
  </si>
  <si>
    <t>Toner do drukarki BROTHER DCP-7070W</t>
  </si>
  <si>
    <t>Toner do drukarki OKI C822</t>
  </si>
  <si>
    <t>Toner do drukarki Samsung  M2875 ND</t>
  </si>
  <si>
    <t>Toner do drukarki Samsung ML2251N</t>
  </si>
  <si>
    <t>Toner do drukarki Samsung M2825 ND</t>
  </si>
  <si>
    <t>Toner do HP Losser Jet P2015 N</t>
  </si>
  <si>
    <t xml:space="preserve">Toner do KJOCERA 1010  </t>
  </si>
  <si>
    <t>Toner do KJOCERA 2020</t>
  </si>
  <si>
    <t>Toner do kopiarki Canon iR 1600, iR2016 ( 2 w opak.)</t>
  </si>
  <si>
    <t>Toner do kopiarki Canon iR 2520</t>
  </si>
  <si>
    <t>Tusz do drukarek  HP 920 CMYK</t>
  </si>
  <si>
    <t>140ZL 3</t>
  </si>
  <si>
    <t>Tusz do drukarek Canon  PIXMA  CL 511</t>
  </si>
  <si>
    <t>Tusz do drukarek Canon  PIXMA PG 510</t>
  </si>
  <si>
    <t>Tusz do drukarki  HP Officejet Pro 8610 CMYK</t>
  </si>
  <si>
    <t>2</t>
  </si>
  <si>
    <t>Tusz do drukarki BROTHER DCP 385 CMYK</t>
  </si>
  <si>
    <t>Tusz do drukarki HP Designjet 120  CMYK</t>
  </si>
  <si>
    <t>Tusz HP Office JET K8600 CMYK</t>
  </si>
  <si>
    <t>Toner do HP Color Laser Jet Pro MFP M281dn</t>
  </si>
  <si>
    <t>Bęben światłoczuły 46438004 black</t>
  </si>
  <si>
    <t>Bęben światłoczuły 46438002 magenta</t>
  </si>
  <si>
    <t>Bęben światłoczuły  46438003 cyan</t>
  </si>
  <si>
    <t>Bęben światłoczuły 46438001 yelow</t>
  </si>
  <si>
    <t>Filamenty do drukarki  3D XYZ PRINTING DA VINCI 1.0 PRO</t>
  </si>
  <si>
    <t>Toner do drukarki HP color Laser JET CP5225</t>
  </si>
  <si>
    <t>czarny</t>
  </si>
  <si>
    <t xml:space="preserve"> cyan</t>
  </si>
  <si>
    <t xml:space="preserve"> yellow</t>
  </si>
  <si>
    <t xml:space="preserve"> magenta</t>
  </si>
  <si>
    <t>Toner do HP PRO M254/M280 czarny</t>
  </si>
  <si>
    <t>Toner do HP PRO M254/M280 cyan</t>
  </si>
  <si>
    <t>Toner do HP PRO M254/M280 yellow</t>
  </si>
  <si>
    <t>Toner do HP PRO M254/M280 magenta</t>
  </si>
  <si>
    <t>Toner BROTHER HL 2240D/2250DN czarny</t>
  </si>
  <si>
    <t>toner Oki C823/833/843 black</t>
  </si>
  <si>
    <t>toner Oki C823/833/843 yellow</t>
  </si>
  <si>
    <t>toner Oki C823/833/843 cyan</t>
  </si>
  <si>
    <t>toner Oki C823/833/843 magenta</t>
  </si>
  <si>
    <t>Canon ImageReprograf iPF 605 PFI-102BK</t>
  </si>
  <si>
    <t>Canon ImageReprograf iPF 605   PFI-102MBK</t>
  </si>
  <si>
    <t>Canon ImageReprograf iPF 605  PFI-102C</t>
  </si>
  <si>
    <t>Canon ImageReprograf iPF 605  PFI-102M,</t>
  </si>
  <si>
    <t>Canon ImageReprograf iPF 605  PFI-102Y</t>
  </si>
  <si>
    <t>bęben brother HL 2240D/2250DN 12k</t>
  </si>
  <si>
    <t>I LO</t>
  </si>
  <si>
    <t xml:space="preserve"> TUSZE DO DRUKARKI BROTHER DCP  J315W CMYK</t>
  </si>
  <si>
    <t>TONER DO DRUKARKI HP LJ 1102</t>
  </si>
  <si>
    <t xml:space="preserve"> TUSZE DO DRUKARKI HP  6940</t>
  </si>
  <si>
    <t xml:space="preserve"> TONER DO DRUKARKI HP P2015n</t>
  </si>
  <si>
    <t>TONER DO DRUKARKI HP 1005</t>
  </si>
  <si>
    <t>TONER DO DRUKARKI HP P2055</t>
  </si>
  <si>
    <t>7.</t>
  </si>
  <si>
    <t>TONER DO DRUKARKI HP 1102w</t>
  </si>
  <si>
    <t>8.</t>
  </si>
  <si>
    <t xml:space="preserve"> TUSZE  DO DRUKARKI HP 2200dn</t>
  </si>
  <si>
    <t>9.</t>
  </si>
  <si>
    <t xml:space="preserve"> TONERY DO DRUKARKI HP M176n CMYK</t>
  </si>
  <si>
    <t>11-14</t>
  </si>
  <si>
    <t>10.</t>
  </si>
  <si>
    <t>BĘBEN DO DRUKARKI  HP M176n</t>
  </si>
  <si>
    <t>1</t>
  </si>
  <si>
    <t>11.</t>
  </si>
  <si>
    <t>TUSZE DO DRUKARKI BROTHER DCP  T700w  CMYK</t>
  </si>
  <si>
    <t>2-5</t>
  </si>
  <si>
    <t>12.</t>
  </si>
  <si>
    <t>TONER DO DRUKARKI HP M26</t>
  </si>
  <si>
    <t>13.</t>
  </si>
  <si>
    <t>TUSZE DO DRUKARKI BROTHER MFC-J2330  CMYK</t>
  </si>
  <si>
    <t>14.</t>
  </si>
  <si>
    <t>TONERY DO DRUKARKI BROTHER MFC-L2732</t>
  </si>
  <si>
    <t>15.</t>
  </si>
  <si>
    <t>BĘBEN DO DRUKARKI  BROTHER MFC-L2732</t>
  </si>
  <si>
    <t>16.</t>
  </si>
  <si>
    <t>PPP</t>
  </si>
  <si>
    <t>Toner HP1018</t>
  </si>
  <si>
    <t>Toner HP laser Jet PRO M12W</t>
  </si>
  <si>
    <t>Toner bl.f.bh TN-328C</t>
  </si>
  <si>
    <t>Toner f bizhub TN-328Y</t>
  </si>
  <si>
    <t>Toner fbizhub TN-328K</t>
  </si>
  <si>
    <t>toner bl.f.bh TN-328M</t>
  </si>
  <si>
    <t>Wydajność/strony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</si>
</sst>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[$-415]General"/>
    <numFmt numFmtId="165" formatCode="#,##0.00&quot; &quot;[$zł-415];[Red]&quot;-&quot;#,##0.00&quot; &quot;[$zł-415]"/>
    <numFmt numFmtId="166" formatCode="#,##0.00&quot; zł&quot;"/>
    <numFmt numFmtId="167" formatCode="#,##0.00&quot; zł&quot;;[Red]&quot;-&quot;#,##0.00&quot; zł&quot;"/>
    <numFmt numFmtId="168" formatCode="[$-415]0.00%"/>
    <numFmt numFmtId="169" formatCode="[$-415]#,##0.00"/>
  </numFmts>
  <fonts count="19">
    <font>
      <sz val="11"/>
      <color theme="1"/>
      <name val="Arial"/>
      <charset val="238"/>
    </font>
    <font>
      <sz val="11"/>
      <color rgb="FF000000"/>
      <name val="Calibri"/>
      <charset val="238"/>
    </font>
    <font>
      <sz val="12"/>
      <color rgb="FF000000"/>
      <name val="Arial"/>
      <charset val="238"/>
    </font>
    <font>
      <b/>
      <sz val="12"/>
      <color rgb="FF000000"/>
      <name val="Arial"/>
      <charset val="238"/>
    </font>
    <font>
      <sz val="11"/>
      <color rgb="FF77933C"/>
      <name val="Calibri"/>
      <charset val="238"/>
    </font>
    <font>
      <sz val="12"/>
      <color rgb="FF77933C"/>
      <name val="Arial"/>
      <charset val="238"/>
    </font>
    <font>
      <sz val="11"/>
      <color rgb="FF000000"/>
      <name val="Arial"/>
      <charset val="238"/>
    </font>
    <font>
      <b/>
      <sz val="9"/>
      <color theme="1"/>
      <name val="Calibri"/>
      <charset val="134"/>
      <scheme val="minor"/>
    </font>
    <font>
      <sz val="9"/>
      <color theme="1"/>
      <name val="Calibri"/>
      <charset val="134"/>
      <scheme val="minor"/>
    </font>
    <font>
      <b/>
      <sz val="9"/>
      <color rgb="FF000000"/>
      <name val="Calibri"/>
      <charset val="238"/>
    </font>
    <font>
      <sz val="9"/>
      <color rgb="FF000000"/>
      <name val="Calibri"/>
      <charset val="238"/>
    </font>
    <font>
      <sz val="12"/>
      <color rgb="FF000000"/>
      <name val="Calibri"/>
      <charset val="238"/>
    </font>
    <font>
      <b/>
      <sz val="12"/>
      <color rgb="FF000000"/>
      <name val="Calibri"/>
      <charset val="238"/>
    </font>
    <font>
      <b/>
      <i/>
      <sz val="16"/>
      <color theme="1"/>
      <name val="Arial"/>
      <charset val="238"/>
    </font>
    <font>
      <b/>
      <i/>
      <u/>
      <sz val="11"/>
      <color theme="1"/>
      <name val="Arial"/>
      <charset val="238"/>
    </font>
    <font>
      <sz val="9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  <fill>
      <patternFill patternType="solid">
        <fgColor rgb="FF00B050"/>
        <bgColor rgb="FF00B050"/>
      </patternFill>
    </fill>
    <fill>
      <patternFill patternType="solid">
        <fgColor rgb="FFFAC090"/>
        <bgColor rgb="FFFAC090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rgb="FFFFFFFF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1" fillId="0" borderId="0"/>
    <xf numFmtId="0" fontId="13" fillId="0" borderId="0">
      <alignment horizontal="center"/>
    </xf>
    <xf numFmtId="0" fontId="13" fillId="0" borderId="0">
      <alignment horizontal="center" textRotation="90"/>
    </xf>
    <xf numFmtId="164" fontId="1" fillId="0" borderId="0"/>
    <xf numFmtId="0" fontId="14" fillId="0" borderId="0"/>
    <xf numFmtId="165" fontId="14" fillId="0" borderId="0"/>
  </cellStyleXfs>
  <cellXfs count="85">
    <xf numFmtId="0" fontId="0" fillId="0" borderId="0" xfId="0"/>
    <xf numFmtId="164" fontId="1" fillId="0" borderId="0" xfId="1"/>
    <xf numFmtId="164" fontId="2" fillId="0" borderId="1" xfId="1" applyFont="1" applyBorder="1"/>
    <xf numFmtId="166" fontId="2" fillId="2" borderId="1" xfId="1" applyNumberFormat="1" applyFont="1" applyFill="1" applyBorder="1"/>
    <xf numFmtId="166" fontId="2" fillId="2" borderId="1" xfId="1" applyNumberFormat="1" applyFont="1" applyFill="1" applyBorder="1" applyAlignment="1">
      <alignment wrapText="1"/>
    </xf>
    <xf numFmtId="164" fontId="2" fillId="0" borderId="2" xfId="1" applyFont="1" applyBorder="1"/>
    <xf numFmtId="166" fontId="2" fillId="0" borderId="1" xfId="1" applyNumberFormat="1" applyFont="1" applyBorder="1"/>
    <xf numFmtId="166" fontId="2" fillId="0" borderId="1" xfId="1" applyNumberFormat="1" applyFont="1" applyBorder="1" applyAlignment="1">
      <alignment wrapText="1"/>
    </xf>
    <xf numFmtId="164" fontId="3" fillId="2" borderId="2" xfId="1" applyFont="1" applyFill="1" applyBorder="1"/>
    <xf numFmtId="164" fontId="3" fillId="2" borderId="1" xfId="1" applyFont="1" applyFill="1" applyBorder="1"/>
    <xf numFmtId="166" fontId="3" fillId="2" borderId="1" xfId="1" applyNumberFormat="1" applyFont="1" applyFill="1" applyBorder="1"/>
    <xf numFmtId="166" fontId="3" fillId="2" borderId="1" xfId="1" applyNumberFormat="1" applyFont="1" applyFill="1" applyBorder="1" applyAlignment="1">
      <alignment wrapText="1"/>
    </xf>
    <xf numFmtId="164" fontId="1" fillId="0" borderId="1" xfId="1" applyBorder="1"/>
    <xf numFmtId="166" fontId="2" fillId="3" borderId="1" xfId="1" applyNumberFormat="1" applyFont="1" applyFill="1" applyBorder="1"/>
    <xf numFmtId="166" fontId="2" fillId="3" borderId="1" xfId="1" applyNumberFormat="1" applyFont="1" applyFill="1" applyBorder="1" applyAlignment="1">
      <alignment wrapText="1"/>
    </xf>
    <xf numFmtId="164" fontId="2" fillId="3" borderId="3" xfId="1" applyFont="1" applyFill="1" applyBorder="1" applyAlignment="1">
      <alignment wrapText="1"/>
    </xf>
    <xf numFmtId="164" fontId="2" fillId="4" borderId="1" xfId="1" applyFont="1" applyFill="1" applyBorder="1"/>
    <xf numFmtId="164" fontId="2" fillId="0" borderId="3" xfId="1" applyFont="1" applyBorder="1" applyAlignment="1">
      <alignment wrapText="1"/>
    </xf>
    <xf numFmtId="49" fontId="2" fillId="4" borderId="1" xfId="1" applyNumberFormat="1" applyFont="1" applyFill="1" applyBorder="1"/>
    <xf numFmtId="164" fontId="2" fillId="0" borderId="3" xfId="1" applyFont="1" applyBorder="1"/>
    <xf numFmtId="164" fontId="3" fillId="3" borderId="4" xfId="1" applyFont="1" applyFill="1" applyBorder="1"/>
    <xf numFmtId="164" fontId="3" fillId="3" borderId="2" xfId="1" applyFont="1" applyFill="1" applyBorder="1"/>
    <xf numFmtId="166" fontId="3" fillId="3" borderId="1" xfId="1" applyNumberFormat="1" applyFont="1" applyFill="1" applyBorder="1"/>
    <xf numFmtId="166" fontId="3" fillId="3" borderId="3" xfId="1" applyNumberFormat="1" applyFont="1" applyFill="1" applyBorder="1"/>
    <xf numFmtId="164" fontId="4" fillId="0" borderId="0" xfId="1" applyFont="1"/>
    <xf numFmtId="164" fontId="5" fillId="0" borderId="1" xfId="1" applyFont="1" applyBorder="1"/>
    <xf numFmtId="164" fontId="2" fillId="5" borderId="4" xfId="1" applyFont="1" applyFill="1" applyBorder="1" applyAlignment="1">
      <alignment horizontal="center"/>
    </xf>
    <xf numFmtId="164" fontId="5" fillId="5" borderId="4" xfId="1" applyFont="1" applyFill="1" applyBorder="1"/>
    <xf numFmtId="164" fontId="2" fillId="5" borderId="2" xfId="1" applyFont="1" applyFill="1" applyBorder="1"/>
    <xf numFmtId="166" fontId="2" fillId="5" borderId="1" xfId="1" applyNumberFormat="1" applyFont="1" applyFill="1" applyBorder="1"/>
    <xf numFmtId="166" fontId="2" fillId="5" borderId="1" xfId="1" applyNumberFormat="1" applyFont="1" applyFill="1" applyBorder="1" applyAlignment="1">
      <alignment wrapText="1"/>
    </xf>
    <xf numFmtId="166" fontId="5" fillId="5" borderId="3" xfId="1" applyNumberFormat="1" applyFont="1" applyFill="1" applyBorder="1"/>
    <xf numFmtId="164" fontId="5" fillId="4" borderId="1" xfId="1" applyFont="1" applyFill="1" applyBorder="1"/>
    <xf numFmtId="164" fontId="2" fillId="0" borderId="1" xfId="1" applyFont="1" applyBorder="1" applyAlignment="1">
      <alignment wrapText="1"/>
    </xf>
    <xf numFmtId="166" fontId="3" fillId="0" borderId="1" xfId="1" applyNumberFormat="1" applyFont="1" applyBorder="1"/>
    <xf numFmtId="164" fontId="2" fillId="4" borderId="1" xfId="1" applyFont="1" applyFill="1" applyBorder="1" applyAlignment="1">
      <alignment wrapText="1"/>
    </xf>
    <xf numFmtId="164" fontId="6" fillId="0" borderId="1" xfId="1" applyFont="1" applyBorder="1" applyAlignment="1">
      <alignment wrapText="1"/>
    </xf>
    <xf numFmtId="166" fontId="2" fillId="0" borderId="1" xfId="1" applyNumberFormat="1" applyFont="1" applyBorder="1" applyAlignment="1">
      <alignment horizontal="right"/>
    </xf>
    <xf numFmtId="166" fontId="2" fillId="4" borderId="1" xfId="1" applyNumberFormat="1" applyFont="1" applyFill="1" applyBorder="1" applyAlignment="1">
      <alignment horizontal="right"/>
    </xf>
    <xf numFmtId="164" fontId="3" fillId="5" borderId="2" xfId="1" applyFont="1" applyFill="1" applyBorder="1" applyAlignment="1">
      <alignment wrapText="1"/>
    </xf>
    <xf numFmtId="164" fontId="2" fillId="5" borderId="1" xfId="1" applyFont="1" applyFill="1" applyBorder="1" applyAlignment="1">
      <alignment wrapText="1"/>
    </xf>
    <xf numFmtId="164" fontId="2" fillId="5" borderId="1" xfId="1" applyFont="1" applyFill="1" applyBorder="1"/>
    <xf numFmtId="166" fontId="3" fillId="5" borderId="1" xfId="1" applyNumberFormat="1" applyFont="1" applyFill="1" applyBorder="1"/>
    <xf numFmtId="166" fontId="3" fillId="5" borderId="1" xfId="1" applyNumberFormat="1" applyFont="1" applyFill="1" applyBorder="1" applyAlignment="1">
      <alignment wrapText="1"/>
    </xf>
    <xf numFmtId="166" fontId="1" fillId="0" borderId="0" xfId="1" applyNumberFormat="1"/>
    <xf numFmtId="164" fontId="1" fillId="0" borderId="3" xfId="1" applyBorder="1"/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7" fillId="0" borderId="0" xfId="0" applyFont="1" applyAlignment="1" applyProtection="1">
      <alignment horizontal="center"/>
      <protection locked="0"/>
    </xf>
    <xf numFmtId="164" fontId="9" fillId="6" borderId="1" xfId="1" applyFont="1" applyFill="1" applyBorder="1" applyAlignment="1">
      <alignment horizontal="right"/>
    </xf>
    <xf numFmtId="164" fontId="9" fillId="6" borderId="0" xfId="1" applyFont="1" applyFill="1"/>
    <xf numFmtId="164" fontId="9" fillId="6" borderId="3" xfId="1" applyFont="1" applyFill="1" applyBorder="1" applyAlignment="1">
      <alignment wrapText="1"/>
    </xf>
    <xf numFmtId="164" fontId="9" fillId="6" borderId="1" xfId="1" applyFont="1" applyFill="1" applyBorder="1" applyAlignment="1">
      <alignment horizontal="center" wrapText="1"/>
    </xf>
    <xf numFmtId="166" fontId="9" fillId="6" borderId="1" xfId="1" applyNumberFormat="1" applyFont="1" applyFill="1" applyBorder="1" applyAlignment="1">
      <alignment wrapText="1"/>
    </xf>
    <xf numFmtId="164" fontId="10" fillId="0" borderId="1" xfId="1" applyFont="1" applyBorder="1"/>
    <xf numFmtId="164" fontId="9" fillId="7" borderId="1" xfId="1" applyFont="1" applyFill="1" applyBorder="1" applyAlignment="1">
      <alignment wrapText="1"/>
    </xf>
    <xf numFmtId="164" fontId="10" fillId="0" borderId="1" xfId="1" applyFont="1" applyBorder="1" applyAlignment="1">
      <alignment wrapText="1"/>
    </xf>
    <xf numFmtId="167" fontId="10" fillId="0" borderId="1" xfId="1" applyNumberFormat="1" applyFont="1" applyBorder="1"/>
    <xf numFmtId="164" fontId="10" fillId="0" borderId="1" xfId="1" applyFont="1" applyBorder="1" applyAlignment="1">
      <alignment vertical="center"/>
    </xf>
    <xf numFmtId="164" fontId="9" fillId="7" borderId="1" xfId="1" applyFont="1" applyFill="1" applyBorder="1" applyAlignment="1">
      <alignment vertical="center"/>
    </xf>
    <xf numFmtId="164" fontId="10" fillId="0" borderId="0" xfId="1" applyFont="1"/>
    <xf numFmtId="164" fontId="11" fillId="0" borderId="1" xfId="1" applyFont="1" applyBorder="1"/>
    <xf numFmtId="165" fontId="12" fillId="6" borderId="1" xfId="1" applyNumberFormat="1" applyFont="1" applyFill="1" applyBorder="1" applyAlignment="1">
      <alignment vertical="center" wrapText="1"/>
    </xf>
    <xf numFmtId="165" fontId="12" fillId="6" borderId="1" xfId="1" applyNumberFormat="1" applyFont="1" applyFill="1" applyBorder="1" applyAlignment="1">
      <alignment horizontal="center" vertical="center" wrapText="1"/>
    </xf>
    <xf numFmtId="164" fontId="12" fillId="6" borderId="1" xfId="1" applyFont="1" applyFill="1" applyBorder="1" applyAlignment="1">
      <alignment horizontal="right" vertical="center" wrapText="1"/>
    </xf>
    <xf numFmtId="168" fontId="10" fillId="0" borderId="1" xfId="1" applyNumberFormat="1" applyFont="1" applyBorder="1"/>
    <xf numFmtId="166" fontId="10" fillId="0" borderId="1" xfId="1" applyNumberFormat="1" applyFont="1" applyBorder="1" applyAlignment="1">
      <alignment wrapText="1"/>
    </xf>
    <xf numFmtId="169" fontId="10" fillId="0" borderId="1" xfId="1" applyNumberFormat="1" applyFont="1" applyBorder="1"/>
    <xf numFmtId="164" fontId="9" fillId="7" borderId="1" xfId="1" applyFont="1" applyFill="1" applyBorder="1"/>
    <xf numFmtId="164" fontId="15" fillId="4" borderId="1" xfId="1" applyFont="1" applyFill="1" applyBorder="1"/>
    <xf numFmtId="164" fontId="15" fillId="0" borderId="1" xfId="1" applyFont="1" applyBorder="1"/>
    <xf numFmtId="164" fontId="16" fillId="8" borderId="1" xfId="1" applyFont="1" applyFill="1" applyBorder="1" applyAlignment="1">
      <alignment horizontal="center" wrapText="1"/>
    </xf>
    <xf numFmtId="166" fontId="11" fillId="0" borderId="5" xfId="1" applyNumberFormat="1" applyFont="1" applyBorder="1"/>
    <xf numFmtId="164" fontId="12" fillId="0" borderId="0" xfId="1" applyFont="1" applyAlignment="1">
      <alignment horizontal="center"/>
    </xf>
    <xf numFmtId="164" fontId="9" fillId="0" borderId="0" xfId="1" applyFont="1" applyAlignment="1">
      <alignment horizontal="center"/>
    </xf>
    <xf numFmtId="166" fontId="9" fillId="6" borderId="3" xfId="1" applyNumberFormat="1" applyFont="1" applyFill="1" applyBorder="1" applyAlignment="1">
      <alignment wrapText="1"/>
    </xf>
    <xf numFmtId="168" fontId="10" fillId="0" borderId="6" xfId="1" applyNumberFormat="1" applyFont="1" applyBorder="1"/>
    <xf numFmtId="166" fontId="10" fillId="0" borderId="6" xfId="1" applyNumberFormat="1" applyFont="1" applyBorder="1" applyAlignment="1">
      <alignment wrapText="1"/>
    </xf>
    <xf numFmtId="166" fontId="9" fillId="6" borderId="7" xfId="1" applyNumberFormat="1" applyFont="1" applyFill="1" applyBorder="1" applyAlignment="1">
      <alignment wrapText="1"/>
    </xf>
    <xf numFmtId="164" fontId="10" fillId="0" borderId="1" xfId="1" applyFont="1" applyBorder="1" applyAlignment="1">
      <alignment vertical="center" wrapText="1"/>
    </xf>
    <xf numFmtId="166" fontId="17" fillId="6" borderId="1" xfId="1" applyNumberFormat="1" applyFont="1" applyFill="1" applyBorder="1"/>
    <xf numFmtId="167" fontId="18" fillId="6" borderId="1" xfId="1" applyNumberFormat="1" applyFont="1" applyFill="1" applyBorder="1"/>
    <xf numFmtId="166" fontId="17" fillId="6" borderId="1" xfId="1" applyNumberFormat="1" applyFont="1" applyFill="1" applyBorder="1" applyAlignment="1">
      <alignment wrapText="1"/>
    </xf>
    <xf numFmtId="164" fontId="3" fillId="3" borderId="1" xfId="1" applyFont="1" applyFill="1" applyBorder="1" applyAlignment="1">
      <alignment horizontal="center"/>
    </xf>
    <xf numFmtId="164" fontId="3" fillId="2" borderId="2" xfId="1" applyFont="1" applyFill="1" applyBorder="1" applyAlignment="1">
      <alignment horizontal="center"/>
    </xf>
  </cellXfs>
  <cellStyles count="7">
    <cellStyle name="Excel Built-in Normal" xfId="1" xr:uid="{00000000-0005-0000-0000-000000000000}"/>
    <cellStyle name="Heading" xfId="2" xr:uid="{00000000-0005-0000-0000-000001000000}"/>
    <cellStyle name="Heading1" xfId="3" xr:uid="{00000000-0005-0000-0000-000002000000}"/>
    <cellStyle name="Normalny" xfId="0" builtinId="0"/>
    <cellStyle name="Normalny 2" xfId="4" xr:uid="{00000000-0005-0000-0000-000004000000}"/>
    <cellStyle name="Result" xfId="5" xr:uid="{00000000-0005-0000-0000-000005000000}"/>
    <cellStyle name="Result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E26"/>
  <sheetViews>
    <sheetView tabSelected="1" zoomScale="80" zoomScaleNormal="80" workbookViewId="0">
      <selection activeCell="H5" sqref="H5"/>
    </sheetView>
  </sheetViews>
  <sheetFormatPr defaultColWidth="9" defaultRowHeight="14.4"/>
  <cols>
    <col min="1" max="1" width="3.09765625" style="1" customWidth="1"/>
    <col min="2" max="2" width="34.5" style="1" customWidth="1"/>
    <col min="3" max="3" width="4.19921875" style="1" customWidth="1"/>
    <col min="4" max="4" width="8.09765625" style="1" customWidth="1"/>
    <col min="5" max="5" width="6.19921875" style="1" customWidth="1"/>
    <col min="6" max="6" width="7.69921875" style="1" customWidth="1"/>
    <col min="7" max="7" width="4" style="1" customWidth="1"/>
    <col min="8" max="8" width="11.09765625" style="44" customWidth="1"/>
    <col min="9" max="9" width="8.796875" style="44" customWidth="1"/>
    <col min="10" max="10" width="5.796875" style="44" customWidth="1"/>
    <col min="11" max="11" width="8.296875" style="44" customWidth="1"/>
    <col min="12" max="12" width="12.69921875" style="44" customWidth="1"/>
    <col min="13" max="993" width="8.09765625" style="1" customWidth="1"/>
  </cols>
  <sheetData>
    <row r="1" spans="1:12" ht="15.6">
      <c r="A1" s="45"/>
      <c r="B1" s="46" t="s">
        <v>0</v>
      </c>
      <c r="C1" s="47"/>
      <c r="D1" s="47"/>
      <c r="E1" s="47"/>
      <c r="F1" s="48"/>
      <c r="G1" s="46"/>
      <c r="H1" s="47"/>
      <c r="I1" s="47"/>
      <c r="J1" s="47"/>
      <c r="K1" s="72"/>
      <c r="L1" s="72"/>
    </row>
    <row r="2" spans="1:12" ht="15.6">
      <c r="A2" s="45"/>
      <c r="B2" s="46" t="s">
        <v>1</v>
      </c>
      <c r="C2" s="47"/>
      <c r="D2" s="47"/>
      <c r="E2" s="47"/>
      <c r="F2" s="48"/>
      <c r="G2" s="47"/>
      <c r="H2" s="47"/>
      <c r="I2" s="47"/>
      <c r="J2" s="47"/>
      <c r="K2" s="73"/>
      <c r="L2" s="74" t="s">
        <v>2</v>
      </c>
    </row>
    <row r="3" spans="1:12" ht="36" customHeight="1">
      <c r="A3" s="49" t="s">
        <v>3</v>
      </c>
      <c r="B3" s="50" t="s">
        <v>4</v>
      </c>
      <c r="C3" s="51" t="s">
        <v>5</v>
      </c>
      <c r="D3" s="71" t="s">
        <v>134</v>
      </c>
      <c r="E3" s="51" t="s">
        <v>6</v>
      </c>
      <c r="F3" s="51" t="s">
        <v>7</v>
      </c>
      <c r="G3" s="52" t="s">
        <v>8</v>
      </c>
      <c r="H3" s="53" t="s">
        <v>9</v>
      </c>
      <c r="I3" s="53" t="s">
        <v>10</v>
      </c>
      <c r="J3" s="75" t="s">
        <v>11</v>
      </c>
      <c r="K3" s="78" t="s">
        <v>12</v>
      </c>
      <c r="L3" s="78" t="s">
        <v>13</v>
      </c>
    </row>
    <row r="4" spans="1:12" ht="15.6">
      <c r="A4" s="54" t="s">
        <v>14</v>
      </c>
      <c r="B4" s="55" t="s">
        <v>15</v>
      </c>
      <c r="C4" s="56"/>
      <c r="D4" s="16"/>
      <c r="E4" s="56"/>
      <c r="F4" s="54"/>
      <c r="G4" s="54"/>
      <c r="H4" s="57"/>
      <c r="I4" s="57"/>
      <c r="J4" s="65"/>
      <c r="K4" s="76"/>
      <c r="L4" s="77"/>
    </row>
    <row r="5" spans="1:12" ht="24" customHeight="1">
      <c r="A5" s="54"/>
      <c r="B5" s="56" t="s">
        <v>16</v>
      </c>
      <c r="C5" s="56" t="s">
        <v>17</v>
      </c>
      <c r="D5" s="69">
        <v>1200</v>
      </c>
      <c r="E5" s="56"/>
      <c r="F5" s="54" t="s">
        <v>18</v>
      </c>
      <c r="G5" s="54">
        <v>1</v>
      </c>
      <c r="H5" s="57"/>
      <c r="I5" s="57">
        <f>G5*H5</f>
        <v>0</v>
      </c>
      <c r="J5" s="65">
        <v>0.23</v>
      </c>
      <c r="K5" s="67">
        <f>ROUND(I5*J5,2)</f>
        <v>0</v>
      </c>
      <c r="L5" s="66">
        <f>I5+(I5*J5)</f>
        <v>0</v>
      </c>
    </row>
    <row r="6" spans="1:12" ht="33.6" customHeight="1">
      <c r="A6" s="54"/>
      <c r="B6" s="56" t="s">
        <v>19</v>
      </c>
      <c r="C6" s="56" t="s">
        <v>17</v>
      </c>
      <c r="D6" s="69">
        <v>1000</v>
      </c>
      <c r="E6" s="56"/>
      <c r="F6" s="54" t="s">
        <v>18</v>
      </c>
      <c r="G6" s="54">
        <v>1</v>
      </c>
      <c r="H6" s="57"/>
      <c r="I6" s="57">
        <f t="shared" ref="I6:I25" si="0">G6*H6</f>
        <v>0</v>
      </c>
      <c r="J6" s="65">
        <v>0.23</v>
      </c>
      <c r="K6" s="67">
        <f t="shared" ref="K6:K25" si="1">ROUND(I6*J6,2)</f>
        <v>0</v>
      </c>
      <c r="L6" s="66">
        <f t="shared" ref="L6:L25" si="2">I6+(I6*J6)</f>
        <v>0</v>
      </c>
    </row>
    <row r="7" spans="1:12" ht="24.6">
      <c r="A7" s="54"/>
      <c r="B7" s="56" t="s">
        <v>20</v>
      </c>
      <c r="C7" s="56" t="s">
        <v>17</v>
      </c>
      <c r="D7" s="69">
        <v>1000</v>
      </c>
      <c r="E7" s="56"/>
      <c r="F7" s="54" t="s">
        <v>18</v>
      </c>
      <c r="G7" s="54">
        <v>1</v>
      </c>
      <c r="H7" s="57"/>
      <c r="I7" s="57">
        <f t="shared" si="0"/>
        <v>0</v>
      </c>
      <c r="J7" s="65">
        <v>0.23</v>
      </c>
      <c r="K7" s="67">
        <f t="shared" si="1"/>
        <v>0</v>
      </c>
      <c r="L7" s="66">
        <f t="shared" si="2"/>
        <v>0</v>
      </c>
    </row>
    <row r="8" spans="1:12" ht="24.6">
      <c r="A8" s="54"/>
      <c r="B8" s="56" t="s">
        <v>21</v>
      </c>
      <c r="C8" s="56" t="s">
        <v>17</v>
      </c>
      <c r="D8" s="69">
        <v>1000</v>
      </c>
      <c r="E8" s="56"/>
      <c r="F8" s="54" t="s">
        <v>18</v>
      </c>
      <c r="G8" s="54">
        <v>1</v>
      </c>
      <c r="H8" s="57"/>
      <c r="I8" s="57">
        <f t="shared" si="0"/>
        <v>0</v>
      </c>
      <c r="J8" s="65">
        <v>0.23</v>
      </c>
      <c r="K8" s="67">
        <f t="shared" si="1"/>
        <v>0</v>
      </c>
      <c r="L8" s="66">
        <f t="shared" si="2"/>
        <v>0</v>
      </c>
    </row>
    <row r="9" spans="1:12">
      <c r="A9" s="54" t="s">
        <v>22</v>
      </c>
      <c r="B9" s="68" t="s">
        <v>23</v>
      </c>
      <c r="C9" s="54" t="s">
        <v>17</v>
      </c>
      <c r="D9" s="69">
        <v>14600</v>
      </c>
      <c r="E9" s="54" t="s">
        <v>24</v>
      </c>
      <c r="F9" s="54"/>
      <c r="G9" s="54">
        <v>2</v>
      </c>
      <c r="H9" s="57"/>
      <c r="I9" s="57">
        <f t="shared" si="0"/>
        <v>0</v>
      </c>
      <c r="J9" s="65">
        <v>0.23</v>
      </c>
      <c r="K9" s="67">
        <f t="shared" si="1"/>
        <v>0</v>
      </c>
      <c r="L9" s="66">
        <f t="shared" si="2"/>
        <v>0</v>
      </c>
    </row>
    <row r="10" spans="1:12">
      <c r="A10" s="54" t="s">
        <v>25</v>
      </c>
      <c r="B10" s="59" t="s">
        <v>26</v>
      </c>
      <c r="C10" s="58" t="s">
        <v>17</v>
      </c>
      <c r="D10" s="69">
        <v>3000</v>
      </c>
      <c r="E10" s="58"/>
      <c r="F10" s="54" t="s">
        <v>18</v>
      </c>
      <c r="G10" s="54">
        <v>6</v>
      </c>
      <c r="H10" s="57"/>
      <c r="I10" s="57">
        <f t="shared" si="0"/>
        <v>0</v>
      </c>
      <c r="J10" s="65">
        <v>0.23</v>
      </c>
      <c r="K10" s="67">
        <f t="shared" si="1"/>
        <v>0</v>
      </c>
      <c r="L10" s="66">
        <f t="shared" si="2"/>
        <v>0</v>
      </c>
    </row>
    <row r="11" spans="1:12">
      <c r="A11" s="54" t="s">
        <v>27</v>
      </c>
      <c r="B11" s="59" t="s">
        <v>28</v>
      </c>
      <c r="C11" s="58"/>
      <c r="D11" s="70"/>
      <c r="E11" s="58"/>
      <c r="F11" s="54"/>
      <c r="G11" s="54"/>
      <c r="H11" s="57"/>
      <c r="I11" s="57"/>
      <c r="J11" s="65"/>
      <c r="K11" s="67"/>
      <c r="L11" s="66"/>
    </row>
    <row r="12" spans="1:12">
      <c r="A12" s="54"/>
      <c r="B12" s="58" t="s">
        <v>29</v>
      </c>
      <c r="C12" s="58" t="s">
        <v>17</v>
      </c>
      <c r="D12" s="70">
        <v>5500</v>
      </c>
      <c r="E12" s="58"/>
      <c r="F12" s="54" t="s">
        <v>18</v>
      </c>
      <c r="G12" s="54">
        <v>2</v>
      </c>
      <c r="H12" s="57"/>
      <c r="I12" s="57">
        <f t="shared" si="0"/>
        <v>0</v>
      </c>
      <c r="J12" s="65">
        <v>0.23</v>
      </c>
      <c r="K12" s="67">
        <f t="shared" si="1"/>
        <v>0</v>
      </c>
      <c r="L12" s="66">
        <f t="shared" si="2"/>
        <v>0</v>
      </c>
    </row>
    <row r="13" spans="1:12">
      <c r="A13" s="54"/>
      <c r="B13" s="58" t="s">
        <v>30</v>
      </c>
      <c r="C13" s="58" t="s">
        <v>17</v>
      </c>
      <c r="D13" s="69">
        <v>4000</v>
      </c>
      <c r="E13" s="58"/>
      <c r="F13" s="54" t="s">
        <v>18</v>
      </c>
      <c r="G13" s="54">
        <v>2</v>
      </c>
      <c r="H13" s="57"/>
      <c r="I13" s="57">
        <f t="shared" si="0"/>
        <v>0</v>
      </c>
      <c r="J13" s="65">
        <v>0.23</v>
      </c>
      <c r="K13" s="67">
        <f t="shared" si="1"/>
        <v>0</v>
      </c>
      <c r="L13" s="66">
        <f t="shared" si="2"/>
        <v>0</v>
      </c>
    </row>
    <row r="14" spans="1:12">
      <c r="A14" s="54"/>
      <c r="B14" s="58" t="s">
        <v>31</v>
      </c>
      <c r="C14" s="58" t="s">
        <v>17</v>
      </c>
      <c r="D14" s="69">
        <v>4000</v>
      </c>
      <c r="E14" s="58"/>
      <c r="F14" s="54" t="s">
        <v>18</v>
      </c>
      <c r="G14" s="54">
        <v>2</v>
      </c>
      <c r="H14" s="57"/>
      <c r="I14" s="57">
        <f t="shared" si="0"/>
        <v>0</v>
      </c>
      <c r="J14" s="65">
        <v>0.23</v>
      </c>
      <c r="K14" s="67">
        <f t="shared" si="1"/>
        <v>0</v>
      </c>
      <c r="L14" s="66">
        <f t="shared" si="2"/>
        <v>0</v>
      </c>
    </row>
    <row r="15" spans="1:12">
      <c r="A15" s="54"/>
      <c r="B15" s="58" t="s">
        <v>32</v>
      </c>
      <c r="C15" s="58" t="s">
        <v>17</v>
      </c>
      <c r="D15" s="69">
        <v>4000</v>
      </c>
      <c r="E15" s="58"/>
      <c r="F15" s="54" t="s">
        <v>18</v>
      </c>
      <c r="G15" s="54">
        <v>2</v>
      </c>
      <c r="H15" s="57"/>
      <c r="I15" s="57">
        <f t="shared" si="0"/>
        <v>0</v>
      </c>
      <c r="J15" s="65">
        <v>0.23</v>
      </c>
      <c r="K15" s="67">
        <f t="shared" si="1"/>
        <v>0</v>
      </c>
      <c r="L15" s="66">
        <f t="shared" si="2"/>
        <v>0</v>
      </c>
    </row>
    <row r="16" spans="1:12">
      <c r="A16" s="54" t="s">
        <v>33</v>
      </c>
      <c r="B16" s="59" t="s">
        <v>34</v>
      </c>
      <c r="C16" s="58"/>
      <c r="D16" s="69"/>
      <c r="E16" s="58"/>
      <c r="F16" s="60"/>
      <c r="G16" s="54"/>
      <c r="H16" s="57"/>
      <c r="I16" s="57"/>
      <c r="J16" s="65"/>
      <c r="K16" s="67"/>
      <c r="L16" s="66"/>
    </row>
    <row r="17" spans="1:12">
      <c r="A17" s="54"/>
      <c r="B17" s="79" t="s">
        <v>35</v>
      </c>
      <c r="C17" s="58" t="s">
        <v>17</v>
      </c>
      <c r="D17" s="69">
        <v>6000</v>
      </c>
      <c r="E17" s="58"/>
      <c r="F17" s="54" t="s">
        <v>18</v>
      </c>
      <c r="G17" s="54">
        <v>2</v>
      </c>
      <c r="H17" s="57"/>
      <c r="I17" s="57">
        <f t="shared" si="0"/>
        <v>0</v>
      </c>
      <c r="J17" s="65">
        <v>0.23</v>
      </c>
      <c r="K17" s="67">
        <f t="shared" si="1"/>
        <v>0</v>
      </c>
      <c r="L17" s="66">
        <f t="shared" si="2"/>
        <v>0</v>
      </c>
    </row>
    <row r="18" spans="1:12" ht="27" customHeight="1">
      <c r="A18" s="54"/>
      <c r="B18" s="79" t="s">
        <v>36</v>
      </c>
      <c r="C18" s="58" t="s">
        <v>17</v>
      </c>
      <c r="D18" s="69">
        <v>4000</v>
      </c>
      <c r="E18" s="58"/>
      <c r="F18" s="54" t="s">
        <v>18</v>
      </c>
      <c r="G18" s="54">
        <v>2</v>
      </c>
      <c r="H18" s="57"/>
      <c r="I18" s="57">
        <f t="shared" si="0"/>
        <v>0</v>
      </c>
      <c r="J18" s="65">
        <v>0.23</v>
      </c>
      <c r="K18" s="67">
        <f t="shared" si="1"/>
        <v>0</v>
      </c>
      <c r="L18" s="66">
        <f t="shared" si="2"/>
        <v>0</v>
      </c>
    </row>
    <row r="19" spans="1:12" ht="16.8" customHeight="1">
      <c r="A19" s="54"/>
      <c r="B19" s="79" t="s">
        <v>37</v>
      </c>
      <c r="C19" s="58" t="s">
        <v>17</v>
      </c>
      <c r="D19" s="69">
        <v>4000</v>
      </c>
      <c r="E19" s="58"/>
      <c r="F19" s="54" t="s">
        <v>18</v>
      </c>
      <c r="G19" s="54">
        <v>2</v>
      </c>
      <c r="H19" s="57"/>
      <c r="I19" s="57">
        <f t="shared" si="0"/>
        <v>0</v>
      </c>
      <c r="J19" s="65">
        <v>0.23</v>
      </c>
      <c r="K19" s="67">
        <f t="shared" si="1"/>
        <v>0</v>
      </c>
      <c r="L19" s="66">
        <f t="shared" si="2"/>
        <v>0</v>
      </c>
    </row>
    <row r="20" spans="1:12">
      <c r="A20" s="54"/>
      <c r="B20" s="79" t="s">
        <v>38</v>
      </c>
      <c r="C20" s="58" t="s">
        <v>17</v>
      </c>
      <c r="D20" s="69">
        <v>4000</v>
      </c>
      <c r="E20" s="58"/>
      <c r="F20" s="54" t="s">
        <v>18</v>
      </c>
      <c r="G20" s="54">
        <v>2</v>
      </c>
      <c r="H20" s="57"/>
      <c r="I20" s="57">
        <f t="shared" si="0"/>
        <v>0</v>
      </c>
      <c r="J20" s="65">
        <v>0.23</v>
      </c>
      <c r="K20" s="67">
        <f t="shared" si="1"/>
        <v>0</v>
      </c>
      <c r="L20" s="66">
        <f t="shared" si="2"/>
        <v>0</v>
      </c>
    </row>
    <row r="21" spans="1:12">
      <c r="A21" s="54" t="s">
        <v>39</v>
      </c>
      <c r="B21" s="59" t="s">
        <v>40</v>
      </c>
      <c r="C21" s="58"/>
      <c r="D21" s="69"/>
      <c r="E21" s="58"/>
      <c r="F21" s="54"/>
      <c r="G21" s="54"/>
      <c r="H21" s="57"/>
      <c r="I21" s="57"/>
      <c r="J21" s="65"/>
      <c r="K21" s="67"/>
      <c r="L21" s="66"/>
    </row>
    <row r="22" spans="1:12">
      <c r="A22" s="54"/>
      <c r="B22" s="58" t="s">
        <v>41</v>
      </c>
      <c r="C22" s="58" t="s">
        <v>17</v>
      </c>
      <c r="D22" s="69">
        <v>3000</v>
      </c>
      <c r="E22" s="58"/>
      <c r="F22" s="54" t="s">
        <v>18</v>
      </c>
      <c r="G22" s="54">
        <v>1</v>
      </c>
      <c r="H22" s="57"/>
      <c r="I22" s="57">
        <f t="shared" si="0"/>
        <v>0</v>
      </c>
      <c r="J22" s="65">
        <v>0.23</v>
      </c>
      <c r="K22" s="67">
        <f t="shared" si="1"/>
        <v>0</v>
      </c>
      <c r="L22" s="66">
        <f t="shared" si="2"/>
        <v>0</v>
      </c>
    </row>
    <row r="23" spans="1:12">
      <c r="A23" s="54"/>
      <c r="B23" s="58" t="s">
        <v>42</v>
      </c>
      <c r="C23" s="58" t="s">
        <v>17</v>
      </c>
      <c r="D23" s="69">
        <v>2000</v>
      </c>
      <c r="E23" s="58"/>
      <c r="F23" s="54" t="s">
        <v>18</v>
      </c>
      <c r="G23" s="54">
        <v>1</v>
      </c>
      <c r="H23" s="57"/>
      <c r="I23" s="57">
        <f t="shared" si="0"/>
        <v>0</v>
      </c>
      <c r="J23" s="65">
        <v>0.23</v>
      </c>
      <c r="K23" s="67">
        <f t="shared" si="1"/>
        <v>0</v>
      </c>
      <c r="L23" s="66">
        <f t="shared" si="2"/>
        <v>0</v>
      </c>
    </row>
    <row r="24" spans="1:12">
      <c r="A24" s="54"/>
      <c r="B24" s="58" t="s">
        <v>43</v>
      </c>
      <c r="C24" s="58" t="s">
        <v>17</v>
      </c>
      <c r="D24" s="69">
        <v>2000</v>
      </c>
      <c r="E24" s="58"/>
      <c r="F24" s="54" t="s">
        <v>18</v>
      </c>
      <c r="G24" s="54">
        <v>1</v>
      </c>
      <c r="H24" s="57"/>
      <c r="I24" s="57">
        <f t="shared" si="0"/>
        <v>0</v>
      </c>
      <c r="J24" s="65">
        <v>0.23</v>
      </c>
      <c r="K24" s="67">
        <f t="shared" si="1"/>
        <v>0</v>
      </c>
      <c r="L24" s="66">
        <f t="shared" si="2"/>
        <v>0</v>
      </c>
    </row>
    <row r="25" spans="1:12">
      <c r="A25" s="54"/>
      <c r="B25" s="58" t="s">
        <v>44</v>
      </c>
      <c r="C25" s="58" t="s">
        <v>17</v>
      </c>
      <c r="D25" s="69">
        <v>2000</v>
      </c>
      <c r="E25" s="58"/>
      <c r="F25" s="54" t="s">
        <v>18</v>
      </c>
      <c r="G25" s="54">
        <v>1</v>
      </c>
      <c r="H25" s="57"/>
      <c r="I25" s="57">
        <f t="shared" si="0"/>
        <v>0</v>
      </c>
      <c r="J25" s="65">
        <v>0.23</v>
      </c>
      <c r="K25" s="67">
        <f t="shared" si="1"/>
        <v>0</v>
      </c>
      <c r="L25" s="66">
        <f t="shared" si="2"/>
        <v>0</v>
      </c>
    </row>
    <row r="26" spans="1:12" ht="15.6">
      <c r="A26" s="61"/>
      <c r="B26" s="62" t="s">
        <v>45</v>
      </c>
      <c r="C26" s="62"/>
      <c r="D26" s="62"/>
      <c r="E26" s="62"/>
      <c r="F26" s="63"/>
      <c r="G26" s="64"/>
      <c r="H26" s="80"/>
      <c r="I26" s="81">
        <f>SUM(I5:I25)</f>
        <v>0</v>
      </c>
      <c r="J26" s="80"/>
      <c r="K26" s="80">
        <f>SUM(K5:K25)</f>
        <v>0</v>
      </c>
      <c r="L26" s="82">
        <f>SUM(L5:L25)</f>
        <v>0</v>
      </c>
    </row>
  </sheetData>
  <pageMargins left="0.7" right="0.7" top="1.1437007874015701" bottom="1.1437007874015701" header="0.75" footer="0.75"/>
  <pageSetup paperSize="9" scale="93" fitToWidth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MJ49"/>
  <sheetViews>
    <sheetView topLeftCell="B1" workbookViewId="0"/>
  </sheetViews>
  <sheetFormatPr defaultColWidth="9" defaultRowHeight="14.4"/>
  <cols>
    <col min="1" max="1" width="7.69921875" style="1" hidden="1" customWidth="1"/>
    <col min="2" max="2" width="44.69921875" style="1" customWidth="1"/>
    <col min="3" max="3" width="10.69921875" style="1" customWidth="1"/>
    <col min="4" max="4" width="6.19921875" style="1" customWidth="1"/>
    <col min="5" max="5" width="13.19921875" style="1" customWidth="1"/>
    <col min="6" max="6" width="15.8984375" style="1" customWidth="1"/>
    <col min="7" max="7" width="9.8984375" style="1" customWidth="1"/>
    <col min="8" max="8" width="16.19921875" style="1" customWidth="1"/>
    <col min="9" max="1024" width="8.09765625" style="1" customWidth="1"/>
  </cols>
  <sheetData>
    <row r="2" spans="1:8" s="24" customFormat="1" ht="15.6">
      <c r="A2" s="25"/>
      <c r="B2" s="26" t="s">
        <v>46</v>
      </c>
      <c r="C2" s="27"/>
      <c r="D2" s="28" t="s">
        <v>47</v>
      </c>
      <c r="E2" s="29" t="s">
        <v>48</v>
      </c>
      <c r="F2" s="30" t="s">
        <v>49</v>
      </c>
      <c r="G2" s="31"/>
      <c r="H2" s="32"/>
    </row>
    <row r="3" spans="1:8" ht="15.6">
      <c r="A3" s="2"/>
      <c r="B3" s="2" t="s">
        <v>50</v>
      </c>
      <c r="C3" s="2" t="s">
        <v>24</v>
      </c>
      <c r="D3" s="2">
        <v>2</v>
      </c>
      <c r="E3" s="6">
        <v>855</v>
      </c>
      <c r="F3" s="7">
        <f t="shared" ref="F3:F26" si="0">E3*D3</f>
        <v>1710</v>
      </c>
      <c r="G3" s="19"/>
      <c r="H3" s="18"/>
    </row>
    <row r="4" spans="1:8" ht="15.6">
      <c r="A4" s="2"/>
      <c r="B4" s="2" t="s">
        <v>51</v>
      </c>
      <c r="C4" s="2" t="s">
        <v>18</v>
      </c>
      <c r="D4" s="2">
        <v>2</v>
      </c>
      <c r="E4" s="6">
        <v>7</v>
      </c>
      <c r="F4" s="7">
        <f t="shared" si="0"/>
        <v>14</v>
      </c>
      <c r="G4" s="19"/>
      <c r="H4" s="18"/>
    </row>
    <row r="5" spans="1:8" ht="15.6">
      <c r="A5" s="2"/>
      <c r="B5" s="2" t="s">
        <v>52</v>
      </c>
      <c r="C5" s="2" t="s">
        <v>18</v>
      </c>
      <c r="D5" s="2">
        <v>2</v>
      </c>
      <c r="E5" s="6">
        <v>7</v>
      </c>
      <c r="F5" s="7">
        <f t="shared" si="0"/>
        <v>14</v>
      </c>
      <c r="G5" s="19"/>
      <c r="H5" s="18"/>
    </row>
    <row r="6" spans="1:8" ht="15.6">
      <c r="A6" s="2"/>
      <c r="B6" s="2" t="s">
        <v>53</v>
      </c>
      <c r="C6" s="2" t="s">
        <v>18</v>
      </c>
      <c r="D6" s="2">
        <f>1+0</f>
        <v>1</v>
      </c>
      <c r="E6" s="6">
        <v>29</v>
      </c>
      <c r="F6" s="7">
        <f t="shared" si="0"/>
        <v>29</v>
      </c>
      <c r="G6" s="19"/>
      <c r="H6" s="18"/>
    </row>
    <row r="7" spans="1:8" ht="15.6">
      <c r="A7" s="2"/>
      <c r="B7" s="2" t="s">
        <v>54</v>
      </c>
      <c r="C7" s="2" t="s">
        <v>18</v>
      </c>
      <c r="D7" s="2">
        <v>2</v>
      </c>
      <c r="E7" s="6">
        <v>150</v>
      </c>
      <c r="F7" s="7">
        <f t="shared" si="0"/>
        <v>300</v>
      </c>
      <c r="G7" s="19"/>
      <c r="H7" s="18"/>
    </row>
    <row r="8" spans="1:8" ht="15.6">
      <c r="A8" s="2"/>
      <c r="B8" s="2" t="s">
        <v>55</v>
      </c>
      <c r="C8" s="2" t="s">
        <v>18</v>
      </c>
      <c r="D8" s="2">
        <v>5</v>
      </c>
      <c r="E8" s="6">
        <v>34</v>
      </c>
      <c r="F8" s="7">
        <f t="shared" si="0"/>
        <v>170</v>
      </c>
      <c r="G8" s="19"/>
      <c r="H8" s="18"/>
    </row>
    <row r="9" spans="1:8" ht="15.6">
      <c r="A9" s="2"/>
      <c r="B9" s="2" t="s">
        <v>56</v>
      </c>
      <c r="C9" s="2" t="s">
        <v>18</v>
      </c>
      <c r="D9" s="2">
        <v>2</v>
      </c>
      <c r="E9" s="6">
        <v>65</v>
      </c>
      <c r="F9" s="7">
        <f t="shared" si="0"/>
        <v>130</v>
      </c>
      <c r="G9" s="19"/>
      <c r="H9" s="18"/>
    </row>
    <row r="10" spans="1:8" ht="15.6">
      <c r="A10" s="2"/>
      <c r="B10" s="16" t="s">
        <v>57</v>
      </c>
      <c r="C10" s="2" t="s">
        <v>18</v>
      </c>
      <c r="D10" s="2">
        <v>2</v>
      </c>
      <c r="E10" s="6">
        <v>37</v>
      </c>
      <c r="F10" s="7">
        <f t="shared" si="0"/>
        <v>74</v>
      </c>
      <c r="G10" s="19"/>
      <c r="H10" s="18"/>
    </row>
    <row r="11" spans="1:8" ht="15.6">
      <c r="A11" s="2"/>
      <c r="B11" s="2" t="s">
        <v>58</v>
      </c>
      <c r="C11" s="2" t="s">
        <v>18</v>
      </c>
      <c r="D11" s="2">
        <v>2</v>
      </c>
      <c r="E11" s="6">
        <v>36</v>
      </c>
      <c r="F11" s="7">
        <f t="shared" si="0"/>
        <v>72</v>
      </c>
      <c r="G11" s="19"/>
      <c r="H11" s="18"/>
    </row>
    <row r="12" spans="1:8" ht="15.6">
      <c r="A12" s="2"/>
      <c r="B12" s="2" t="s">
        <v>59</v>
      </c>
      <c r="C12" s="2" t="s">
        <v>18</v>
      </c>
      <c r="D12" s="2">
        <v>2</v>
      </c>
      <c r="E12" s="6">
        <v>80</v>
      </c>
      <c r="F12" s="7">
        <f t="shared" si="0"/>
        <v>160</v>
      </c>
      <c r="G12" s="19"/>
      <c r="H12" s="18"/>
    </row>
    <row r="13" spans="1:8" ht="15.6">
      <c r="A13" s="2"/>
      <c r="B13" s="2" t="s">
        <v>60</v>
      </c>
      <c r="C13" s="2" t="s">
        <v>18</v>
      </c>
      <c r="D13" s="2">
        <v>2</v>
      </c>
      <c r="E13" s="6">
        <v>80</v>
      </c>
      <c r="F13" s="7">
        <f t="shared" si="0"/>
        <v>160</v>
      </c>
      <c r="G13" s="19"/>
      <c r="H13" s="18"/>
    </row>
    <row r="14" spans="1:8" ht="33" customHeight="1">
      <c r="A14" s="2"/>
      <c r="B14" s="33" t="s">
        <v>61</v>
      </c>
      <c r="C14" s="33" t="s">
        <v>18</v>
      </c>
      <c r="D14" s="2">
        <v>5</v>
      </c>
      <c r="E14" s="6">
        <v>80</v>
      </c>
      <c r="F14" s="7">
        <f t="shared" si="0"/>
        <v>400</v>
      </c>
      <c r="G14" s="19"/>
      <c r="H14" s="18"/>
    </row>
    <row r="15" spans="1:8" ht="15.6">
      <c r="A15" s="2"/>
      <c r="B15" s="2" t="s">
        <v>62</v>
      </c>
      <c r="C15" s="2" t="s">
        <v>18</v>
      </c>
      <c r="D15" s="2">
        <v>5</v>
      </c>
      <c r="E15" s="6">
        <v>60</v>
      </c>
      <c r="F15" s="7">
        <f t="shared" si="0"/>
        <v>300</v>
      </c>
      <c r="G15" s="19"/>
      <c r="H15" s="18"/>
    </row>
    <row r="16" spans="1:8" ht="15.6">
      <c r="A16" s="2"/>
      <c r="B16" s="2" t="s">
        <v>63</v>
      </c>
      <c r="C16" s="2" t="s">
        <v>24</v>
      </c>
      <c r="D16" s="2">
        <v>2</v>
      </c>
      <c r="E16" s="6">
        <v>377</v>
      </c>
      <c r="F16" s="7">
        <f t="shared" si="0"/>
        <v>754</v>
      </c>
      <c r="G16" s="19"/>
      <c r="H16" s="18" t="s">
        <v>64</v>
      </c>
    </row>
    <row r="17" spans="1:8" ht="15.6">
      <c r="A17" s="2"/>
      <c r="B17" s="2" t="s">
        <v>65</v>
      </c>
      <c r="C17" s="2" t="s">
        <v>18</v>
      </c>
      <c r="D17" s="2">
        <f>1+0</f>
        <v>1</v>
      </c>
      <c r="E17" s="6">
        <v>60</v>
      </c>
      <c r="F17" s="7">
        <f t="shared" si="0"/>
        <v>60</v>
      </c>
      <c r="G17" s="19"/>
      <c r="H17" s="18"/>
    </row>
    <row r="18" spans="1:8" ht="15.6">
      <c r="A18" s="2"/>
      <c r="B18" s="2" t="s">
        <v>66</v>
      </c>
      <c r="C18" s="2" t="s">
        <v>18</v>
      </c>
      <c r="D18" s="2">
        <f>1+0</f>
        <v>1</v>
      </c>
      <c r="E18" s="6">
        <v>60</v>
      </c>
      <c r="F18" s="7">
        <f t="shared" si="0"/>
        <v>60</v>
      </c>
      <c r="G18" s="19"/>
      <c r="H18" s="18"/>
    </row>
    <row r="19" spans="1:8" ht="15.6">
      <c r="A19" s="2"/>
      <c r="B19" s="2" t="s">
        <v>67</v>
      </c>
      <c r="C19" s="2" t="s">
        <v>18</v>
      </c>
      <c r="D19" s="2">
        <f>1+0</f>
        <v>1</v>
      </c>
      <c r="E19" s="6">
        <v>120</v>
      </c>
      <c r="F19" s="7">
        <f t="shared" si="0"/>
        <v>120</v>
      </c>
      <c r="G19" s="19"/>
      <c r="H19" s="18" t="s">
        <v>68</v>
      </c>
    </row>
    <row r="20" spans="1:8" ht="15.6">
      <c r="A20" s="2"/>
      <c r="B20" s="2" t="s">
        <v>69</v>
      </c>
      <c r="C20" s="2" t="s">
        <v>24</v>
      </c>
      <c r="D20" s="2">
        <v>2</v>
      </c>
      <c r="E20" s="6">
        <v>190</v>
      </c>
      <c r="F20" s="7">
        <f t="shared" si="0"/>
        <v>380</v>
      </c>
      <c r="G20" s="19"/>
      <c r="H20" s="18"/>
    </row>
    <row r="21" spans="1:8" ht="15.6">
      <c r="A21" s="2"/>
      <c r="B21" s="2" t="s">
        <v>70</v>
      </c>
      <c r="C21" s="2" t="s">
        <v>24</v>
      </c>
      <c r="D21" s="2">
        <f>1+0</f>
        <v>1</v>
      </c>
      <c r="E21" s="34">
        <v>590</v>
      </c>
      <c r="F21" s="7">
        <f t="shared" si="0"/>
        <v>590</v>
      </c>
      <c r="G21" s="19"/>
      <c r="H21" s="18"/>
    </row>
    <row r="22" spans="1:8" ht="15.6">
      <c r="A22" s="2"/>
      <c r="B22" s="2" t="s">
        <v>71</v>
      </c>
      <c r="C22" s="2" t="s">
        <v>18</v>
      </c>
      <c r="D22" s="2">
        <v>2</v>
      </c>
      <c r="E22" s="6">
        <v>72</v>
      </c>
      <c r="F22" s="7">
        <f t="shared" si="0"/>
        <v>144</v>
      </c>
      <c r="G22" s="19"/>
      <c r="H22" s="18"/>
    </row>
    <row r="23" spans="1:8" ht="15.6">
      <c r="A23" s="2"/>
      <c r="B23" s="2" t="s">
        <v>72</v>
      </c>
      <c r="C23" s="2" t="s">
        <v>24</v>
      </c>
      <c r="D23" s="2">
        <f>5+0</f>
        <v>5</v>
      </c>
      <c r="E23" s="34">
        <v>590</v>
      </c>
      <c r="F23" s="7">
        <f t="shared" si="0"/>
        <v>2950</v>
      </c>
      <c r="G23" s="19"/>
      <c r="H23" s="18"/>
    </row>
    <row r="24" spans="1:8" ht="15.6">
      <c r="A24" s="2"/>
      <c r="B24" s="2" t="s">
        <v>73</v>
      </c>
      <c r="C24" s="2" t="s">
        <v>24</v>
      </c>
      <c r="D24" s="2">
        <v>1</v>
      </c>
      <c r="E24" s="6">
        <v>705</v>
      </c>
      <c r="F24" s="7">
        <f t="shared" si="0"/>
        <v>705</v>
      </c>
      <c r="G24" s="19"/>
      <c r="H24" s="18"/>
    </row>
    <row r="25" spans="1:8" ht="15.6">
      <c r="A25" s="2"/>
      <c r="B25" s="2" t="s">
        <v>74</v>
      </c>
      <c r="C25" s="2" t="s">
        <v>24</v>
      </c>
      <c r="D25" s="2">
        <v>1</v>
      </c>
      <c r="E25" s="6">
        <v>705</v>
      </c>
      <c r="F25" s="7">
        <f t="shared" si="0"/>
        <v>705</v>
      </c>
      <c r="G25" s="19"/>
      <c r="H25" s="18"/>
    </row>
    <row r="26" spans="1:8" ht="15.6">
      <c r="A26" s="2"/>
      <c r="B26" s="2" t="s">
        <v>75</v>
      </c>
      <c r="C26" s="2" t="s">
        <v>24</v>
      </c>
      <c r="D26" s="2">
        <v>1</v>
      </c>
      <c r="E26" s="6">
        <v>705</v>
      </c>
      <c r="F26" s="7">
        <f t="shared" si="0"/>
        <v>705</v>
      </c>
      <c r="G26" s="19"/>
      <c r="H26" s="18"/>
    </row>
    <row r="27" spans="1:8" ht="23.25" customHeight="1">
      <c r="A27" s="2"/>
      <c r="B27" s="35" t="s">
        <v>76</v>
      </c>
      <c r="C27" s="16" t="s">
        <v>24</v>
      </c>
      <c r="D27" s="16">
        <v>1</v>
      </c>
      <c r="E27" s="6">
        <v>705</v>
      </c>
      <c r="F27" s="7">
        <f>E24*D24</f>
        <v>705</v>
      </c>
      <c r="G27" s="19"/>
      <c r="H27" s="18"/>
    </row>
    <row r="28" spans="1:8" ht="31.5" customHeight="1">
      <c r="A28" s="2"/>
      <c r="B28" s="36" t="s">
        <v>77</v>
      </c>
      <c r="C28" s="2" t="s">
        <v>24</v>
      </c>
      <c r="D28" s="2">
        <v>2</v>
      </c>
      <c r="E28" s="6">
        <v>170</v>
      </c>
      <c r="F28" s="7">
        <f t="shared" ref="F28:F42" si="1">E28*D28</f>
        <v>340</v>
      </c>
      <c r="G28" s="19"/>
      <c r="H28" s="18"/>
    </row>
    <row r="29" spans="1:8" ht="15.6">
      <c r="A29" s="2"/>
      <c r="B29" s="2" t="s">
        <v>78</v>
      </c>
      <c r="C29" s="2" t="s">
        <v>24</v>
      </c>
      <c r="D29" s="2"/>
      <c r="E29" s="6"/>
      <c r="F29" s="7">
        <f t="shared" si="1"/>
        <v>0</v>
      </c>
      <c r="G29" s="19"/>
      <c r="H29" s="18"/>
    </row>
    <row r="30" spans="1:8" ht="15.6">
      <c r="A30" s="2"/>
      <c r="B30" s="2" t="s">
        <v>79</v>
      </c>
      <c r="C30" s="2"/>
      <c r="D30" s="2">
        <f>1+0</f>
        <v>1</v>
      </c>
      <c r="E30" s="6">
        <v>715</v>
      </c>
      <c r="F30" s="7">
        <f t="shared" si="1"/>
        <v>715</v>
      </c>
      <c r="G30" s="19"/>
      <c r="H30" s="18"/>
    </row>
    <row r="31" spans="1:8" ht="15.6">
      <c r="A31" s="2"/>
      <c r="B31" s="2" t="s">
        <v>80</v>
      </c>
      <c r="C31" s="2"/>
      <c r="D31" s="2"/>
      <c r="E31" s="6">
        <v>1091.6600000000001</v>
      </c>
      <c r="F31" s="7">
        <f t="shared" si="1"/>
        <v>0</v>
      </c>
      <c r="G31" s="19"/>
      <c r="H31" s="18"/>
    </row>
    <row r="32" spans="1:8" ht="15.6">
      <c r="A32" s="2"/>
      <c r="B32" s="2" t="s">
        <v>81</v>
      </c>
      <c r="C32" s="2"/>
      <c r="D32" s="2"/>
      <c r="E32" s="6">
        <v>1091.6600000000001</v>
      </c>
      <c r="F32" s="7">
        <f t="shared" si="1"/>
        <v>0</v>
      </c>
      <c r="G32" s="19"/>
      <c r="H32" s="18"/>
    </row>
    <row r="33" spans="1:8" ht="15.6">
      <c r="A33" s="2"/>
      <c r="B33" s="2" t="s">
        <v>82</v>
      </c>
      <c r="C33" s="2"/>
      <c r="D33" s="2"/>
      <c r="E33" s="6">
        <v>1091.6600000000001</v>
      </c>
      <c r="F33" s="7">
        <f t="shared" si="1"/>
        <v>0</v>
      </c>
      <c r="G33" s="19"/>
      <c r="H33" s="18"/>
    </row>
    <row r="34" spans="1:8" ht="15.6">
      <c r="A34" s="2"/>
      <c r="B34" s="2" t="s">
        <v>83</v>
      </c>
      <c r="C34" s="2" t="s">
        <v>24</v>
      </c>
      <c r="D34" s="2">
        <v>2</v>
      </c>
      <c r="E34" s="6">
        <v>287</v>
      </c>
      <c r="F34" s="7">
        <f t="shared" si="1"/>
        <v>574</v>
      </c>
      <c r="G34" s="19"/>
      <c r="H34" s="18"/>
    </row>
    <row r="35" spans="1:8" ht="15.6">
      <c r="A35" s="2"/>
      <c r="B35" s="2" t="s">
        <v>84</v>
      </c>
      <c r="C35" s="2" t="s">
        <v>24</v>
      </c>
      <c r="D35" s="2">
        <v>2</v>
      </c>
      <c r="E35" s="6">
        <v>336</v>
      </c>
      <c r="F35" s="7">
        <f t="shared" si="1"/>
        <v>672</v>
      </c>
      <c r="G35" s="19"/>
      <c r="H35" s="18"/>
    </row>
    <row r="36" spans="1:8" ht="15.6">
      <c r="A36" s="2"/>
      <c r="B36" s="2" t="s">
        <v>85</v>
      </c>
      <c r="C36" s="2" t="s">
        <v>24</v>
      </c>
      <c r="D36" s="2">
        <v>2</v>
      </c>
      <c r="E36" s="6">
        <v>336</v>
      </c>
      <c r="F36" s="7">
        <f t="shared" si="1"/>
        <v>672</v>
      </c>
      <c r="G36" s="19"/>
      <c r="H36" s="18"/>
    </row>
    <row r="37" spans="1:8" ht="15.6">
      <c r="A37" s="2"/>
      <c r="B37" s="2" t="s">
        <v>86</v>
      </c>
      <c r="C37" s="2" t="s">
        <v>24</v>
      </c>
      <c r="D37" s="2">
        <v>2</v>
      </c>
      <c r="E37" s="6">
        <v>336</v>
      </c>
      <c r="F37" s="7">
        <f t="shared" si="1"/>
        <v>672</v>
      </c>
      <c r="G37" s="19"/>
      <c r="H37" s="18"/>
    </row>
    <row r="38" spans="1:8" ht="15.6">
      <c r="A38" s="2"/>
      <c r="B38" s="2" t="s">
        <v>87</v>
      </c>
      <c r="C38" s="2" t="s">
        <v>18</v>
      </c>
      <c r="D38" s="2">
        <v>5</v>
      </c>
      <c r="E38" s="6">
        <v>26</v>
      </c>
      <c r="F38" s="7">
        <f t="shared" si="1"/>
        <v>130</v>
      </c>
      <c r="G38" s="19"/>
      <c r="H38" s="18"/>
    </row>
    <row r="39" spans="1:8" ht="15.6">
      <c r="A39" s="2"/>
      <c r="B39" s="16" t="s">
        <v>88</v>
      </c>
      <c r="C39" s="16" t="s">
        <v>18</v>
      </c>
      <c r="D39" s="16">
        <v>2</v>
      </c>
      <c r="E39" s="6">
        <v>240</v>
      </c>
      <c r="F39" s="7">
        <f t="shared" si="1"/>
        <v>480</v>
      </c>
      <c r="G39" s="19"/>
      <c r="H39" s="18"/>
    </row>
    <row r="40" spans="1:8" ht="15.6">
      <c r="A40" s="2"/>
      <c r="B40" s="16" t="s">
        <v>89</v>
      </c>
      <c r="C40" s="16" t="s">
        <v>18</v>
      </c>
      <c r="D40" s="16">
        <v>2</v>
      </c>
      <c r="E40" s="6">
        <v>240</v>
      </c>
      <c r="F40" s="7">
        <f t="shared" si="1"/>
        <v>480</v>
      </c>
      <c r="G40" s="19"/>
      <c r="H40" s="18"/>
    </row>
    <row r="41" spans="1:8" ht="15.6">
      <c r="A41" s="2"/>
      <c r="B41" s="16" t="s">
        <v>90</v>
      </c>
      <c r="C41" s="16" t="s">
        <v>18</v>
      </c>
      <c r="D41" s="16">
        <v>2</v>
      </c>
      <c r="E41" s="6">
        <v>240</v>
      </c>
      <c r="F41" s="7">
        <f t="shared" si="1"/>
        <v>480</v>
      </c>
      <c r="G41" s="19"/>
      <c r="H41" s="18"/>
    </row>
    <row r="42" spans="1:8" ht="15.6">
      <c r="A42" s="2"/>
      <c r="B42" s="16" t="s">
        <v>91</v>
      </c>
      <c r="C42" s="16" t="s">
        <v>18</v>
      </c>
      <c r="D42" s="16">
        <v>2</v>
      </c>
      <c r="E42" s="6">
        <v>240</v>
      </c>
      <c r="F42" s="7">
        <f t="shared" si="1"/>
        <v>480</v>
      </c>
      <c r="G42" s="19"/>
      <c r="H42" s="18"/>
    </row>
    <row r="43" spans="1:8" ht="15.6">
      <c r="A43" s="2"/>
      <c r="B43" s="16" t="s">
        <v>92</v>
      </c>
      <c r="C43" s="16" t="s">
        <v>24</v>
      </c>
      <c r="D43" s="16">
        <v>1</v>
      </c>
      <c r="E43" s="37">
        <v>239</v>
      </c>
      <c r="F43" s="38">
        <f t="shared" ref="F43:F48" si="2">SUM(D43*E43)</f>
        <v>239</v>
      </c>
      <c r="G43" s="19"/>
      <c r="H43" s="18"/>
    </row>
    <row r="44" spans="1:8" ht="15.6">
      <c r="A44" s="2"/>
      <c r="B44" s="16" t="s">
        <v>93</v>
      </c>
      <c r="C44" s="16" t="s">
        <v>24</v>
      </c>
      <c r="D44" s="16">
        <v>1</v>
      </c>
      <c r="E44" s="37">
        <v>240</v>
      </c>
      <c r="F44" s="38">
        <f t="shared" si="2"/>
        <v>240</v>
      </c>
      <c r="G44" s="19"/>
      <c r="H44" s="18"/>
    </row>
    <row r="45" spans="1:8" ht="15.6">
      <c r="A45" s="2"/>
      <c r="B45" s="16" t="s">
        <v>94</v>
      </c>
      <c r="C45" s="16" t="s">
        <v>24</v>
      </c>
      <c r="D45" s="16">
        <v>1</v>
      </c>
      <c r="E45" s="37">
        <v>242</v>
      </c>
      <c r="F45" s="38">
        <f t="shared" si="2"/>
        <v>242</v>
      </c>
      <c r="G45" s="19"/>
      <c r="H45" s="18"/>
    </row>
    <row r="46" spans="1:8" ht="15.6">
      <c r="A46" s="2"/>
      <c r="B46" s="16" t="s">
        <v>95</v>
      </c>
      <c r="C46" s="16" t="s">
        <v>24</v>
      </c>
      <c r="D46" s="16">
        <v>1</v>
      </c>
      <c r="E46" s="37">
        <v>242</v>
      </c>
      <c r="F46" s="38">
        <f t="shared" si="2"/>
        <v>242</v>
      </c>
      <c r="G46" s="19"/>
      <c r="H46" s="18"/>
    </row>
    <row r="47" spans="1:8" ht="15.6">
      <c r="A47" s="2"/>
      <c r="B47" s="16" t="s">
        <v>96</v>
      </c>
      <c r="C47" s="16" t="s">
        <v>24</v>
      </c>
      <c r="D47" s="16">
        <v>1</v>
      </c>
      <c r="E47" s="37">
        <v>242</v>
      </c>
      <c r="F47" s="38">
        <f t="shared" si="2"/>
        <v>242</v>
      </c>
      <c r="G47" s="19"/>
      <c r="H47" s="18"/>
    </row>
    <row r="48" spans="1:8" ht="15.6">
      <c r="A48" s="2"/>
      <c r="B48" s="2" t="s">
        <v>97</v>
      </c>
      <c r="C48" s="2" t="s">
        <v>18</v>
      </c>
      <c r="D48" s="2">
        <v>1</v>
      </c>
      <c r="E48" s="6">
        <v>26</v>
      </c>
      <c r="F48" s="38">
        <f t="shared" si="2"/>
        <v>26</v>
      </c>
      <c r="G48" s="19"/>
      <c r="H48" s="18"/>
    </row>
    <row r="49" spans="1:8" ht="15.6">
      <c r="A49" s="2"/>
      <c r="B49" s="39" t="s">
        <v>45</v>
      </c>
      <c r="C49" s="40"/>
      <c r="D49" s="41"/>
      <c r="E49" s="42">
        <f>SUM(E3:E48)</f>
        <v>14070.98</v>
      </c>
      <c r="F49" s="43">
        <f>SUM(F3:F48)</f>
        <v>18337</v>
      </c>
      <c r="G49" s="19"/>
      <c r="H49" s="16"/>
    </row>
  </sheetData>
  <pageMargins left="0.7" right="0.7" top="1.1437007874015701" bottom="1.1437007874015701" header="0.75" footer="0.75"/>
  <pageSetup paperSize="9" fitToWidth="0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J17"/>
  <sheetViews>
    <sheetView workbookViewId="0"/>
  </sheetViews>
  <sheetFormatPr defaultColWidth="9" defaultRowHeight="14.4"/>
  <cols>
    <col min="1" max="1" width="4" style="1" customWidth="1"/>
    <col min="2" max="2" width="56.69921875" style="1" customWidth="1"/>
    <col min="3" max="3" width="13.3984375" style="1" customWidth="1"/>
    <col min="4" max="4" width="6" style="1" customWidth="1"/>
    <col min="5" max="5" width="12.09765625" style="1" customWidth="1"/>
    <col min="6" max="6" width="13.3984375" style="1" customWidth="1"/>
    <col min="7" max="7" width="10.59765625" style="1" customWidth="1"/>
    <col min="8" max="8" width="9.19921875" style="1" customWidth="1"/>
    <col min="9" max="1024" width="8.09765625" style="1" customWidth="1"/>
  </cols>
  <sheetData>
    <row r="1" spans="1:8" ht="15.6">
      <c r="A1" s="12"/>
      <c r="B1" s="83" t="s">
        <v>98</v>
      </c>
      <c r="C1" s="83"/>
      <c r="D1" s="83"/>
      <c r="E1" s="13"/>
      <c r="F1" s="14"/>
      <c r="G1" s="15"/>
      <c r="H1" s="16"/>
    </row>
    <row r="2" spans="1:8" ht="15.6">
      <c r="A2" s="2" t="s">
        <v>14</v>
      </c>
      <c r="B2" s="5" t="s">
        <v>99</v>
      </c>
      <c r="C2" s="2" t="s">
        <v>18</v>
      </c>
      <c r="D2" s="2">
        <v>10</v>
      </c>
      <c r="E2" s="6">
        <v>6</v>
      </c>
      <c r="F2" s="7">
        <f t="shared" ref="F2:F16" si="0">E2*D2</f>
        <v>60</v>
      </c>
      <c r="G2" s="17"/>
      <c r="H2" s="18"/>
    </row>
    <row r="3" spans="1:8" ht="15.6">
      <c r="A3" s="2" t="s">
        <v>22</v>
      </c>
      <c r="B3" s="5" t="s">
        <v>100</v>
      </c>
      <c r="C3" s="2" t="s">
        <v>18</v>
      </c>
      <c r="D3" s="2">
        <v>8</v>
      </c>
      <c r="E3" s="6">
        <v>25</v>
      </c>
      <c r="F3" s="7">
        <f t="shared" si="0"/>
        <v>200</v>
      </c>
      <c r="G3" s="17"/>
      <c r="H3" s="18"/>
    </row>
    <row r="4" spans="1:8" ht="15.6">
      <c r="A4" s="2" t="s">
        <v>25</v>
      </c>
      <c r="B4" s="5" t="s">
        <v>101</v>
      </c>
      <c r="C4" s="2" t="s">
        <v>18</v>
      </c>
      <c r="D4" s="2">
        <v>2</v>
      </c>
      <c r="E4" s="6">
        <v>40</v>
      </c>
      <c r="F4" s="7">
        <f t="shared" si="0"/>
        <v>80</v>
      </c>
      <c r="G4" s="17"/>
      <c r="H4" s="18"/>
    </row>
    <row r="5" spans="1:8" ht="15.6">
      <c r="A5" s="2" t="s">
        <v>27</v>
      </c>
      <c r="B5" s="5" t="s">
        <v>102</v>
      </c>
      <c r="C5" s="2" t="s">
        <v>18</v>
      </c>
      <c r="D5" s="2">
        <f>2+0</f>
        <v>2</v>
      </c>
      <c r="E5" s="6">
        <v>46</v>
      </c>
      <c r="F5" s="7">
        <f t="shared" si="0"/>
        <v>92</v>
      </c>
      <c r="G5" s="19"/>
      <c r="H5" s="18"/>
    </row>
    <row r="6" spans="1:8" ht="15.6">
      <c r="A6" s="2" t="s">
        <v>33</v>
      </c>
      <c r="B6" s="5" t="s">
        <v>103</v>
      </c>
      <c r="C6" s="2" t="s">
        <v>18</v>
      </c>
      <c r="D6" s="2">
        <v>4</v>
      </c>
      <c r="E6" s="6">
        <v>25</v>
      </c>
      <c r="F6" s="7">
        <f t="shared" si="0"/>
        <v>100</v>
      </c>
      <c r="G6" s="19"/>
      <c r="H6" s="18"/>
    </row>
    <row r="7" spans="1:8" ht="15.6">
      <c r="A7" s="2" t="s">
        <v>39</v>
      </c>
      <c r="B7" s="5" t="s">
        <v>104</v>
      </c>
      <c r="C7" s="2" t="s">
        <v>18</v>
      </c>
      <c r="D7" s="2">
        <v>0</v>
      </c>
      <c r="E7" s="6">
        <v>26</v>
      </c>
      <c r="F7" s="7">
        <f t="shared" si="0"/>
        <v>0</v>
      </c>
      <c r="G7" s="19"/>
      <c r="H7" s="18"/>
    </row>
    <row r="8" spans="1:8" ht="15.6">
      <c r="A8" s="2" t="s">
        <v>105</v>
      </c>
      <c r="B8" s="5" t="s">
        <v>106</v>
      </c>
      <c r="C8" s="2" t="s">
        <v>18</v>
      </c>
      <c r="D8" s="2">
        <v>4</v>
      </c>
      <c r="E8" s="6">
        <v>25</v>
      </c>
      <c r="F8" s="7">
        <f t="shared" si="0"/>
        <v>100</v>
      </c>
      <c r="G8" s="19"/>
      <c r="H8" s="18"/>
    </row>
    <row r="9" spans="1:8" ht="15.6">
      <c r="A9" s="2" t="s">
        <v>107</v>
      </c>
      <c r="B9" s="5" t="s">
        <v>108</v>
      </c>
      <c r="C9" s="2" t="s">
        <v>18</v>
      </c>
      <c r="D9" s="2">
        <v>2</v>
      </c>
      <c r="E9" s="6">
        <v>68</v>
      </c>
      <c r="F9" s="7">
        <f t="shared" si="0"/>
        <v>136</v>
      </c>
      <c r="G9" s="19"/>
      <c r="H9" s="18"/>
    </row>
    <row r="10" spans="1:8" ht="15.6">
      <c r="A10" s="2" t="s">
        <v>109</v>
      </c>
      <c r="B10" s="5" t="s">
        <v>110</v>
      </c>
      <c r="C10" s="2" t="s">
        <v>18</v>
      </c>
      <c r="D10" s="2">
        <f>1+0</f>
        <v>1</v>
      </c>
      <c r="E10" s="6">
        <v>180</v>
      </c>
      <c r="F10" s="7">
        <f t="shared" si="0"/>
        <v>180</v>
      </c>
      <c r="G10" s="19"/>
      <c r="H10" s="18" t="s">
        <v>111</v>
      </c>
    </row>
    <row r="11" spans="1:8" ht="15.6">
      <c r="A11" s="2" t="s">
        <v>112</v>
      </c>
      <c r="B11" s="5" t="s">
        <v>113</v>
      </c>
      <c r="C11" s="2" t="s">
        <v>18</v>
      </c>
      <c r="D11" s="2">
        <v>2</v>
      </c>
      <c r="E11" s="6">
        <v>49</v>
      </c>
      <c r="F11" s="7">
        <f t="shared" si="0"/>
        <v>98</v>
      </c>
      <c r="G11" s="19"/>
      <c r="H11" s="18" t="s">
        <v>114</v>
      </c>
    </row>
    <row r="12" spans="1:8" ht="15.6">
      <c r="A12" s="2" t="s">
        <v>115</v>
      </c>
      <c r="B12" s="5" t="s">
        <v>116</v>
      </c>
      <c r="C12" s="2" t="s">
        <v>18</v>
      </c>
      <c r="D12" s="2">
        <v>4</v>
      </c>
      <c r="E12" s="6">
        <v>60</v>
      </c>
      <c r="F12" s="7">
        <f t="shared" si="0"/>
        <v>240</v>
      </c>
      <c r="G12" s="19"/>
      <c r="H12" s="18" t="s">
        <v>117</v>
      </c>
    </row>
    <row r="13" spans="1:8" ht="15.6">
      <c r="A13" s="2" t="s">
        <v>118</v>
      </c>
      <c r="B13" s="5" t="s">
        <v>119</v>
      </c>
      <c r="C13" s="2" t="s">
        <v>18</v>
      </c>
      <c r="D13" s="2">
        <v>5</v>
      </c>
      <c r="E13" s="6">
        <v>26</v>
      </c>
      <c r="F13" s="7">
        <f t="shared" si="0"/>
        <v>130</v>
      </c>
      <c r="G13" s="19"/>
      <c r="H13" s="18"/>
    </row>
    <row r="14" spans="1:8" ht="15.6">
      <c r="A14" s="2" t="s">
        <v>120</v>
      </c>
      <c r="B14" s="5" t="s">
        <v>121</v>
      </c>
      <c r="C14" s="2" t="s">
        <v>18</v>
      </c>
      <c r="D14" s="2">
        <v>6</v>
      </c>
      <c r="E14" s="6">
        <v>80</v>
      </c>
      <c r="F14" s="7">
        <f t="shared" si="0"/>
        <v>480</v>
      </c>
      <c r="G14" s="19"/>
      <c r="H14" s="18"/>
    </row>
    <row r="15" spans="1:8" ht="15.6">
      <c r="A15" s="2" t="s">
        <v>122</v>
      </c>
      <c r="B15" s="5" t="s">
        <v>123</v>
      </c>
      <c r="C15" s="2" t="s">
        <v>18</v>
      </c>
      <c r="D15" s="2">
        <v>3</v>
      </c>
      <c r="E15" s="6">
        <v>47</v>
      </c>
      <c r="F15" s="7">
        <f t="shared" si="0"/>
        <v>141</v>
      </c>
      <c r="G15" s="19"/>
      <c r="H15" s="18"/>
    </row>
    <row r="16" spans="1:8" ht="15.6">
      <c r="A16" s="2" t="s">
        <v>124</v>
      </c>
      <c r="B16" s="5" t="s">
        <v>125</v>
      </c>
      <c r="C16" s="2" t="s">
        <v>18</v>
      </c>
      <c r="D16" s="2">
        <v>2</v>
      </c>
      <c r="E16" s="6">
        <v>55</v>
      </c>
      <c r="F16" s="7">
        <f t="shared" si="0"/>
        <v>110</v>
      </c>
      <c r="G16" s="19"/>
      <c r="H16" s="18"/>
    </row>
    <row r="17" spans="1:8" ht="15.6">
      <c r="A17" s="2" t="s">
        <v>126</v>
      </c>
      <c r="B17" s="20" t="s">
        <v>45</v>
      </c>
      <c r="C17" s="20"/>
      <c r="D17" s="21"/>
      <c r="E17" s="22">
        <f>SUM(E2:E16)</f>
        <v>758</v>
      </c>
      <c r="F17" s="23">
        <f>SUM(F2:F16)</f>
        <v>2147</v>
      </c>
      <c r="G17" s="23"/>
      <c r="H17" s="16"/>
    </row>
  </sheetData>
  <mergeCells count="1">
    <mergeCell ref="B1:D1"/>
  </mergeCells>
  <pageMargins left="0.7" right="0.7" top="1.1437007874015701" bottom="1.1437007874015701" header="0.75" footer="0.75"/>
  <pageSetup paperSize="9" fitToWidth="0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J8"/>
  <sheetViews>
    <sheetView workbookViewId="0"/>
  </sheetViews>
  <sheetFormatPr defaultColWidth="9" defaultRowHeight="14.4"/>
  <cols>
    <col min="1" max="1" width="4.19921875" style="1" customWidth="1"/>
    <col min="2" max="2" width="34.69921875" style="1" customWidth="1"/>
    <col min="3" max="3" width="13.19921875" style="1" customWidth="1"/>
    <col min="4" max="4" width="4.59765625" style="1" customWidth="1"/>
    <col min="5" max="5" width="17.09765625" style="1" customWidth="1"/>
    <col min="6" max="6" width="12.69921875" style="1" customWidth="1"/>
    <col min="7" max="1024" width="8.09765625" style="1" customWidth="1"/>
  </cols>
  <sheetData>
    <row r="1" spans="1:6" ht="15.6">
      <c r="A1" s="2"/>
      <c r="B1" s="84" t="s">
        <v>127</v>
      </c>
      <c r="C1" s="84"/>
      <c r="D1" s="84"/>
      <c r="E1" s="3"/>
      <c r="F1" s="4"/>
    </row>
    <row r="2" spans="1:6" ht="15.6">
      <c r="A2" s="2"/>
      <c r="B2" s="5" t="s">
        <v>128</v>
      </c>
      <c r="C2" s="2" t="s">
        <v>18</v>
      </c>
      <c r="D2" s="2">
        <v>4</v>
      </c>
      <c r="E2" s="6">
        <v>26</v>
      </c>
      <c r="F2" s="7">
        <f>SUM(D2*E2)</f>
        <v>104</v>
      </c>
    </row>
    <row r="3" spans="1:6" ht="15.6">
      <c r="A3" s="2"/>
      <c r="B3" s="5" t="s">
        <v>129</v>
      </c>
      <c r="C3" s="2" t="s">
        <v>18</v>
      </c>
      <c r="D3" s="2">
        <v>4</v>
      </c>
      <c r="E3" s="6">
        <v>27</v>
      </c>
      <c r="F3" s="7">
        <f>E3*D3</f>
        <v>108</v>
      </c>
    </row>
    <row r="4" spans="1:6" ht="15.6">
      <c r="A4" s="2"/>
      <c r="B4" s="5" t="s">
        <v>130</v>
      </c>
      <c r="C4" s="2" t="s">
        <v>24</v>
      </c>
      <c r="D4" s="2">
        <v>1</v>
      </c>
      <c r="E4" s="6">
        <v>470</v>
      </c>
      <c r="F4" s="7">
        <f>E4*D4</f>
        <v>470</v>
      </c>
    </row>
    <row r="5" spans="1:6" ht="15.6">
      <c r="A5" s="2"/>
      <c r="B5" s="5" t="s">
        <v>131</v>
      </c>
      <c r="C5" s="2" t="s">
        <v>24</v>
      </c>
      <c r="D5" s="2">
        <v>1</v>
      </c>
      <c r="E5" s="6">
        <v>470</v>
      </c>
      <c r="F5" s="7">
        <f>E5*D5</f>
        <v>470</v>
      </c>
    </row>
    <row r="6" spans="1:6" ht="15.6">
      <c r="A6" s="2"/>
      <c r="B6" s="5" t="s">
        <v>132</v>
      </c>
      <c r="C6" s="2" t="s">
        <v>24</v>
      </c>
      <c r="D6" s="2">
        <v>1</v>
      </c>
      <c r="E6" s="6">
        <v>180</v>
      </c>
      <c r="F6" s="7">
        <f>E6*D6</f>
        <v>180</v>
      </c>
    </row>
    <row r="7" spans="1:6" ht="15.6">
      <c r="A7" s="2"/>
      <c r="B7" s="5" t="s">
        <v>133</v>
      </c>
      <c r="C7" s="2" t="s">
        <v>24</v>
      </c>
      <c r="D7" s="2">
        <v>1</v>
      </c>
      <c r="E7" s="6">
        <v>470</v>
      </c>
      <c r="F7" s="7">
        <f>E7*D7</f>
        <v>470</v>
      </c>
    </row>
    <row r="8" spans="1:6" ht="15.6">
      <c r="A8" s="2"/>
      <c r="B8" s="8" t="s">
        <v>45</v>
      </c>
      <c r="C8" s="9"/>
      <c r="D8" s="9"/>
      <c r="E8" s="10">
        <f>SUM(E2:E7)</f>
        <v>1643</v>
      </c>
      <c r="F8" s="11">
        <f>SUM(F2:F7)</f>
        <v>1802</v>
      </c>
    </row>
  </sheetData>
  <mergeCells count="1">
    <mergeCell ref="B1:D1"/>
  </mergeCells>
  <pageMargins left="0.7" right="0.7" top="1.1437007874015701" bottom="1.1437007874015701" header="0.75" footer="0.75"/>
  <pageSetup paperSize="9" fitToWidth="0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TONERY 2025</vt:lpstr>
      <vt:lpstr>ZSNR 1</vt:lpstr>
      <vt:lpstr>I LO</vt:lpstr>
      <vt:lpstr>PPP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d.stworzyjanek</dc:creator>
  <cp:lastModifiedBy>Dorota Stworzyjanek</cp:lastModifiedBy>
  <cp:lastPrinted>2024-12-11T08:35:22Z</cp:lastPrinted>
  <dcterms:created xsi:type="dcterms:W3CDTF">2023-12-07T10:01:00Z</dcterms:created>
  <dcterms:modified xsi:type="dcterms:W3CDTF">2024-12-11T08:35:25Z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8CEFBF978D92437AA9D7B999B605FBB7_13</vt:lpwstr>
  </property>
  <property fmtid="{D5CDD505-2E9C-101B-9397-08002B2CF9AE}" pid="3" name="KSOProductBuildVer">
    <vt:lpwstr>1045-12.2.0.18911</vt:lpwstr>
  </property>
</Properties>
</file>